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535" windowHeight="8445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'стр.2'!$A$1:$FJ$87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<sst xmlns="http://schemas.openxmlformats.org/spreadsheetml/2006/main" count="715" uniqueCount="286">
  <si>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</si>
  <si>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</si>
  <si>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</si>
  <si>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</si>
  <si>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</si>
  <si>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</si>
  <si>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</si>
  <si>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</si>
  <si>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</si>
  <si>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</si>
  <si>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</si>
  <si>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</si>
  <si>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</si>
  <si>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</si>
  <si>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</si>
  <si>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ГЛАВНОГО РАСПОРЯДИТЕЛЯ (РАСПОРЯДИТЕЛЯ), ПОЛУЧАТЕЛЯ СРЕДСТВ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</si>
  <si>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</si>
  <si>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</si>
  <si>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</si>
  <si>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</si>
  <si>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</si>
  <si>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</si>
  <si>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</si>
  <si>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</si>
  <si>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</si>
  <si>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</si>
  <si>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</si>
  <si>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</si>
  <si>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</si>
  <si>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</si>
  <si>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</si>
  <si>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</si>
  <si>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</si>
  <si>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</si>
  <si>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</si>
  <si>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</si>
  <si>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</si>
  <si>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</si>
  <si>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</si>
  <si>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</si>
  <si>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</si>
  <si>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</si>
  <si>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</si>
  <si>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</si>
  <si>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</si>
  <si>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</si>
  <si>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</si>
  <si>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</si>
  <si>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</si>
  <si>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</si>
  <si>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</si>
  <si>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</si>
  <si>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</si>
  <si>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</si>
  <si>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</si>
  <si>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</si>
  <si>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</si>
  <si>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</si>
  <si>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</si>
  <si>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</si>
  <si>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Главный распорядитель (распорядитель),</t>
  </si>
  <si>
    <t>получатель, администратор поступлений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</si>
  <si>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</si>
  <si>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</si>
  <si>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</si>
  <si>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</si>
  <si>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Код расхода по ППП,
по ФКР, КЦСР,
КВР, ЭКР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</si>
  <si>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</si>
  <si>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</si>
  <si>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</si>
  <si>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</si>
  <si>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</si>
  <si>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</si>
  <si>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</si>
  <si>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</si>
  <si>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</si>
  <si>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</si>
  <si>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</si>
  <si>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</si>
  <si>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</si>
  <si>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 xml:space="preserve">                                    бюджет сельского поселения</t>
  </si>
  <si>
    <t>Поступления от бюджетов др. уров</t>
  </si>
  <si>
    <t>020</t>
  </si>
  <si>
    <t>Налог. и неналог. доходы всего</t>
  </si>
  <si>
    <t>030</t>
  </si>
  <si>
    <t>000 000 00000 00 0000 100</t>
  </si>
  <si>
    <t>НДФЛ</t>
  </si>
  <si>
    <t>Единый с/х налог</t>
  </si>
  <si>
    <t>Аренда с/х земли</t>
  </si>
  <si>
    <t>9600 0000000 000 000</t>
  </si>
  <si>
    <t xml:space="preserve">в том числе:                                         </t>
  </si>
  <si>
    <t>000</t>
  </si>
  <si>
    <t>210</t>
  </si>
  <si>
    <t>211</t>
  </si>
  <si>
    <t xml:space="preserve">Прочие выплаты </t>
  </si>
  <si>
    <t>212</t>
  </si>
  <si>
    <t>213</t>
  </si>
  <si>
    <t>220</t>
  </si>
  <si>
    <t xml:space="preserve">Услуги связи </t>
  </si>
  <si>
    <t>221</t>
  </si>
  <si>
    <t>222</t>
  </si>
  <si>
    <t xml:space="preserve">Услуги по содержанию имущест </t>
  </si>
  <si>
    <t>225</t>
  </si>
  <si>
    <t>226</t>
  </si>
  <si>
    <t>Увелич.стоим.матер.запасов</t>
  </si>
  <si>
    <t>340</t>
  </si>
  <si>
    <t>223</t>
  </si>
  <si>
    <t xml:space="preserve">Прочие услуги </t>
  </si>
  <si>
    <t>Прочие расходы</t>
  </si>
  <si>
    <t>290</t>
  </si>
  <si>
    <t>Результат исполнения бюджета
(дефицит "-", профицит "+")</t>
  </si>
  <si>
    <t>000 8 50 00000 00 0000 000</t>
  </si>
  <si>
    <t>000 8 70 00000 00 0000 151</t>
  </si>
  <si>
    <t>182 1 01 02021 01 0000 110</t>
  </si>
  <si>
    <t>182 1 01 02021 01 1000 110</t>
  </si>
  <si>
    <t>182 1 01 02021 01 2000 110</t>
  </si>
  <si>
    <t>182 1 01 02021 01 3000 110</t>
  </si>
  <si>
    <t>182 1 01 02022 01 0000 110</t>
  </si>
  <si>
    <t>182 1 01 02022 01 1000 110</t>
  </si>
  <si>
    <t>182 1 01 02022 01 2000 110</t>
  </si>
  <si>
    <t>182 1 05 03000 01 0000110</t>
  </si>
  <si>
    <t>182 1 05 03000 01 1000110</t>
  </si>
  <si>
    <t>182 1 05 03000 01 2000 110</t>
  </si>
  <si>
    <t>182 1 05 03000 01 3000 110</t>
  </si>
  <si>
    <t>182 1 06 01030 10 0000 110</t>
  </si>
  <si>
    <t>182 1 06 06013 10 0000 110</t>
  </si>
  <si>
    <t>182 1 06 01030 10 1000 110</t>
  </si>
  <si>
    <t>182 1 06 01030 10 2000 110</t>
  </si>
  <si>
    <t>182 1 06 06013 10 1000 110</t>
  </si>
  <si>
    <t>182 1 06 06013 10 2000 110</t>
  </si>
  <si>
    <t>182 1 06 06013 10 3000 110</t>
  </si>
  <si>
    <t>182 1 06 06023 10 0000 110</t>
  </si>
  <si>
    <t>182 1 06 06023 10 1000 110</t>
  </si>
  <si>
    <t>182 1 01 02022 01 3000 110</t>
  </si>
  <si>
    <t>182 1 06 06023 10 2000 110</t>
  </si>
  <si>
    <t>поступления от продажи зем. Участков</t>
  </si>
  <si>
    <t>60211820000</t>
  </si>
  <si>
    <t>951 2 02 01001 10 0000 151</t>
  </si>
  <si>
    <t>951 2 02 03015 10 0000 151</t>
  </si>
  <si>
    <t>951 2 02 04014 10 0000 151</t>
  </si>
  <si>
    <t>182 1 05 01010 01 0000110</t>
  </si>
  <si>
    <t>182 1 05 01010 01 1000110</t>
  </si>
  <si>
    <t>182 1 05 01010 01 2000110</t>
  </si>
  <si>
    <t>182 1 05 01010 01 3000110</t>
  </si>
  <si>
    <t>Упрощенная система налогообл.</t>
  </si>
  <si>
    <t>182 1 06 01030 10 3000 110</t>
  </si>
  <si>
    <t>Налог на имущество физ. лиц</t>
  </si>
  <si>
    <t>Земельный налог с/х назначения</t>
  </si>
  <si>
    <t>Земельный налог не с/х назначения</t>
  </si>
  <si>
    <t>182 1 06 06023 10 3000 110</t>
  </si>
  <si>
    <t>Государственная пошлина</t>
  </si>
  <si>
    <t>182 1 08 04020 01 0000 110</t>
  </si>
  <si>
    <t>182 1 08 04020 01 1000 110</t>
  </si>
  <si>
    <t>182 1 08 04020 01 2000 110</t>
  </si>
  <si>
    <t>182 1 08 04020 01 3000 110</t>
  </si>
  <si>
    <t>815 1 11 05010 10 0000 120</t>
  </si>
  <si>
    <t>Транспортный налог с организаций</t>
  </si>
  <si>
    <t>182 1 06 04011 02 0000 110</t>
  </si>
  <si>
    <t>182 1 06 04011 02 1000 110</t>
  </si>
  <si>
    <t>182 1 06 04011 02 2000 110</t>
  </si>
  <si>
    <t>182 1 06 04011 02 3000 110</t>
  </si>
  <si>
    <t>Транспортный налог с физ. лиц</t>
  </si>
  <si>
    <t>182 1 06 04012 02 0000 110</t>
  </si>
  <si>
    <t>182 1 06 04012 02 1000 110</t>
  </si>
  <si>
    <t>182 1 06 04012 02 2000 110</t>
  </si>
  <si>
    <t>182 1 06 04012 02 3000 110</t>
  </si>
  <si>
    <t>0102 0020000 000 000</t>
  </si>
  <si>
    <t>0104 0020000 000 000</t>
  </si>
  <si>
    <t>0100 0000000 000 000</t>
  </si>
  <si>
    <t>0203 0010000 000 000</t>
  </si>
  <si>
    <t>Глава муниц.образования</t>
  </si>
  <si>
    <t>Центральный аппарат</t>
  </si>
  <si>
    <t xml:space="preserve">Итого </t>
  </si>
  <si>
    <t>Предуп и ликидация ЧС</t>
  </si>
  <si>
    <t>Уличное освещение</t>
  </si>
  <si>
    <t>Никулин М.В</t>
  </si>
  <si>
    <t>Никулина Е.С.</t>
  </si>
  <si>
    <t>Максаева Н.Ф.</t>
  </si>
  <si>
    <t>95101050201100000510</t>
  </si>
  <si>
    <t>95101050201100000000</t>
  </si>
  <si>
    <t>95101050201100000610</t>
  </si>
  <si>
    <t xml:space="preserve">                         КРУЖИЛИНСКОГО СЕЛЬСКОГО ПОСЕЛЕНИЯ</t>
  </si>
  <si>
    <t xml:space="preserve">4             год </t>
  </si>
  <si>
    <t xml:space="preserve">Культура всего </t>
  </si>
  <si>
    <t>Безвмоз перечисл организац</t>
  </si>
  <si>
    <t xml:space="preserve">Начисл. на выпл. по оплате тр. </t>
  </si>
  <si>
    <t>0500 0000000 000 000</t>
  </si>
  <si>
    <t>-</t>
  </si>
  <si>
    <t>Всего 0100 раздел</t>
  </si>
  <si>
    <t>Резервный фонд</t>
  </si>
  <si>
    <t>Национ.без.правоох.деят.</t>
  </si>
  <si>
    <t>Физическая культура и спорт</t>
  </si>
  <si>
    <t>01.02.2011</t>
  </si>
  <si>
    <t>0309  0000000 000 000</t>
  </si>
  <si>
    <t>0300 000 0000 000 000</t>
  </si>
  <si>
    <t>251</t>
  </si>
  <si>
    <t>Другие общегос.вопросы</t>
  </si>
  <si>
    <t>Перечисления др.бюджетам</t>
  </si>
  <si>
    <t>Прочие работы.услуги</t>
  </si>
  <si>
    <t>0503 0000000 000 000</t>
  </si>
  <si>
    <t>241</t>
  </si>
  <si>
    <t>0400 0000000 000 000</t>
  </si>
  <si>
    <t>0102 0020300 121 211</t>
  </si>
  <si>
    <t>0102 0020300 121 213</t>
  </si>
  <si>
    <t>0102 0020300 122 212</t>
  </si>
  <si>
    <t>0104 0020400 121 211</t>
  </si>
  <si>
    <t>0104 0020400 242 221</t>
  </si>
  <si>
    <t>0104 0020400 121 213</t>
  </si>
  <si>
    <t>0104 0020400 122 212</t>
  </si>
  <si>
    <t>0104 0020400 242 226</t>
  </si>
  <si>
    <t>0104 0020400 244 222</t>
  </si>
  <si>
    <t>0104 0020400 244 223</t>
  </si>
  <si>
    <t>0104 0020400 244 225</t>
  </si>
  <si>
    <t>Транспортные услуги</t>
  </si>
  <si>
    <t xml:space="preserve">Коммунальные услуги </t>
  </si>
  <si>
    <t>0104 0020400 244 226</t>
  </si>
  <si>
    <t>0104 0020400 244 340</t>
  </si>
  <si>
    <t>0104 0020400 852 290</t>
  </si>
  <si>
    <t>0104 5210215 244 340</t>
  </si>
  <si>
    <t>0111 0700500870 290</t>
  </si>
  <si>
    <t>0113 0920300 244 226</t>
  </si>
  <si>
    <t>0203 0013600 121 211</t>
  </si>
  <si>
    <t>0203 0013600 121 213</t>
  </si>
  <si>
    <t>0309 5210600  540 251</t>
  </si>
  <si>
    <t>0309 795 4700 244 226</t>
  </si>
  <si>
    <t>0309 795 4700 244 340</t>
  </si>
  <si>
    <t>0409 5222700 244 225</t>
  </si>
  <si>
    <t>0503 7954103 244 223</t>
  </si>
  <si>
    <t>0503 7954103 244 225</t>
  </si>
  <si>
    <t>0503 7954103 244 241</t>
  </si>
  <si>
    <t>0503 7954103 244 340</t>
  </si>
  <si>
    <t>08 01 7954200 611 241</t>
  </si>
  <si>
    <t xml:space="preserve">Заработная плата </t>
  </si>
  <si>
    <t>Прочие работы и услуги</t>
  </si>
  <si>
    <t>Проведение выборов</t>
  </si>
  <si>
    <t>Дорожное хозяйство</t>
  </si>
  <si>
    <t>Национальная экономика</t>
  </si>
  <si>
    <t>Муниц.целевые программы</t>
  </si>
  <si>
    <t>Жилищно-коммунальное х-во</t>
  </si>
  <si>
    <t>Благоустройство</t>
  </si>
  <si>
    <t>Благоустр.насел.пунктов</t>
  </si>
  <si>
    <t>Центральный аппарат всего</t>
  </si>
  <si>
    <t>0104 0000000 000 000</t>
  </si>
  <si>
    <t>0503 7954103 000 000</t>
  </si>
  <si>
    <t>0502 7954102 000 000</t>
  </si>
  <si>
    <t>0104 0020400 121 210</t>
  </si>
  <si>
    <t>0102 0020300 121 210</t>
  </si>
  <si>
    <t>0104 0020400 000 220</t>
  </si>
  <si>
    <t>0104 0020400 122 213</t>
  </si>
  <si>
    <t>0102 0020300 122 213</t>
  </si>
  <si>
    <t>0502 5210102 810 242</t>
  </si>
  <si>
    <t>242</t>
  </si>
  <si>
    <t>0113 0920300 851 290</t>
  </si>
  <si>
    <t>0113 0920300 852 290</t>
  </si>
  <si>
    <t>11 02 7954300 244 290</t>
  </si>
  <si>
    <t>11 02 7954300 000 000</t>
  </si>
  <si>
    <t>0503 7954103 244 290</t>
  </si>
  <si>
    <t>310</t>
  </si>
  <si>
    <t>Перечисления другим бюджетам</t>
  </si>
  <si>
    <t>0503 5210600 540 251</t>
  </si>
  <si>
    <t>Погашение бюджетных кредитов полученных от других бюджетов бюджетной системы РФ</t>
  </si>
  <si>
    <t>Получение бюджетных кредитов полученных  от других бюджетов бюджетной системы РФ</t>
  </si>
  <si>
    <t>95101030000100000710</t>
  </si>
  <si>
    <t>95101030000100000810</t>
  </si>
  <si>
    <t>08 01 7954200 244 290</t>
  </si>
  <si>
    <t>Оформл.права мун.соб-ти</t>
  </si>
  <si>
    <t>0412 7954101 244 226</t>
  </si>
  <si>
    <t>08 01 5220900 611 241</t>
  </si>
  <si>
    <t>0502 7954102 242 226</t>
  </si>
  <si>
    <t>0502 7954102 244 310</t>
  </si>
  <si>
    <t>08 01 7954200 244 340</t>
  </si>
  <si>
    <t>08 01 7954200 611 000</t>
  </si>
  <si>
    <t>0104 0020400 244 310</t>
  </si>
  <si>
    <t>0503 7954103 244 226</t>
  </si>
  <si>
    <t>Увелич.стоим.основных средств</t>
  </si>
  <si>
    <t>0502 7954102 244 226</t>
  </si>
  <si>
    <t>0107 0200900880 290</t>
  </si>
  <si>
    <t>0113 7954500 244 340</t>
  </si>
  <si>
    <t>0113 0000000 000 000</t>
  </si>
  <si>
    <t>04</t>
  </si>
  <si>
    <t>0502 7954102 244 340</t>
  </si>
  <si>
    <t>Увеличение ст-ти основных средств</t>
  </si>
  <si>
    <t>Увеличение ст-ти матер запасов</t>
  </si>
  <si>
    <t>апреля</t>
  </si>
  <si>
    <t>0406 5226100 244 226</t>
  </si>
  <si>
    <t>Развитие водохоз.компл.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</si>
</sst>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8" xfId="0" applyFont="1" applyFill="1" applyBorder="1" applyAlignment="1">
      <alignment/>
    </xf>
    <xf numFmtId="0" fontId="1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3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43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2" fontId="6" fillId="0" borderId="5" xfId="18" applyNumberFormat="1" applyFont="1" applyFill="1" applyBorder="1" applyAlignment="1">
      <alignment horizontal="center"/>
    </xf>
    <xf numFmtId="2" fontId="6" fillId="0" borderId="6" xfId="18" applyNumberFormat="1" applyFont="1" applyFill="1" applyBorder="1" applyAlignment="1">
      <alignment horizontal="center"/>
    </xf>
    <xf numFmtId="2" fontId="6" fillId="0" borderId="7" xfId="18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indent="2"/>
    </xf>
    <xf numFmtId="0" fontId="1" fillId="0" borderId="43" xfId="0" applyFont="1" applyFill="1" applyBorder="1" applyAlignment="1">
      <alignment horizontal="left" indent="2"/>
    </xf>
    <xf numFmtId="0" fontId="1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7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left" indent="2"/>
    </xf>
    <xf numFmtId="0" fontId="1" fillId="0" borderId="43" xfId="0" applyFont="1" applyBorder="1" applyAlignment="1">
      <alignment horizontal="left" indent="2"/>
    </xf>
    <xf numFmtId="49" fontId="1" fillId="0" borderId="3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48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wrapText="1"/>
    </xf>
    <xf numFmtId="0" fontId="1" fillId="0" borderId="42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8" fillId="0" borderId="18" xfId="0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6"/>
  <sheetViews>
    <sheetView view="pageBreakPreview" zoomScaleSheetLayoutView="100" workbookViewId="0" topLeftCell="C1">
      <selection activeCell="BJ14" sqref="BJ14:CC14"/>
    </sheetView>
  </sheetViews>
  <sheetFormatPr defaultColWidth="9.00390625" defaultRowHeight="12.75"/>
  <cols>
    <col min="1" max="32" width="0.875" style="1" customWidth="1"/>
    <col min="33" max="33" width="0.12890625" style="1" customWidth="1"/>
    <col min="34" max="34" width="0.875" style="1" hidden="1" customWidth="1"/>
    <col min="35" max="35" width="0.74609375" style="1" hidden="1" customWidth="1"/>
    <col min="36" max="39" width="0.875" style="1" hidden="1" customWidth="1"/>
    <col min="40" max="60" width="0.875" style="1" customWidth="1"/>
    <col min="61" max="61" width="17.75390625" style="1" customWidth="1"/>
    <col min="62" max="79" width="0.875" style="1" customWidth="1"/>
    <col min="80" max="80" width="0.37109375" style="1" customWidth="1"/>
    <col min="81" max="83" width="0.875" style="1" hidden="1" customWidth="1"/>
    <col min="84" max="96" width="0.875" style="1" customWidth="1"/>
    <col min="97" max="97" width="0.12890625" style="1" customWidth="1"/>
    <col min="98" max="100" width="0.875" style="1" hidden="1" customWidth="1"/>
    <col min="101" max="101" width="0.12890625" style="1" customWidth="1"/>
    <col min="102" max="102" width="0.875" style="1" hidden="1" customWidth="1"/>
    <col min="103" max="103" width="0.37109375" style="1" hidden="1" customWidth="1"/>
    <col min="104" max="105" width="0.875" style="1" hidden="1" customWidth="1"/>
    <col min="106" max="112" width="0.875" style="1" customWidth="1"/>
    <col min="113" max="114" width="2.625" style="1" customWidth="1"/>
    <col min="115" max="115" width="0.12890625" style="1" hidden="1" customWidth="1"/>
    <col min="116" max="117" width="0.875" style="1" hidden="1" customWidth="1"/>
    <col min="118" max="118" width="0.12890625" style="1" customWidth="1"/>
    <col min="119" max="119" width="0.6171875" style="1" hidden="1" customWidth="1"/>
    <col min="120" max="121" width="0.875" style="1" hidden="1" customWidth="1"/>
    <col min="122" max="122" width="1.00390625" style="1" hidden="1" customWidth="1"/>
    <col min="123" max="130" width="0.875" style="1" customWidth="1"/>
    <col min="131" max="131" width="3.75390625" style="1" customWidth="1"/>
    <col min="132" max="132" width="0.875" style="1" hidden="1" customWidth="1"/>
    <col min="133" max="133" width="0.6171875" style="1" hidden="1" customWidth="1"/>
    <col min="134" max="134" width="0.875" style="1" hidden="1" customWidth="1"/>
    <col min="135" max="135" width="0.12890625" style="1" customWidth="1"/>
    <col min="136" max="139" width="0.875" style="1" hidden="1" customWidth="1"/>
    <col min="140" max="146" width="0.875" style="1" customWidth="1"/>
    <col min="147" max="147" width="6.375" style="1" customWidth="1"/>
    <col min="148" max="149" width="0.875" style="1" hidden="1" customWidth="1"/>
    <col min="150" max="150" width="0.2421875" style="1" customWidth="1"/>
    <col min="151" max="156" width="0.875" style="1" hidden="1" customWidth="1"/>
    <col min="157" max="165" width="0.875" style="1" customWidth="1"/>
    <col min="166" max="166" width="4.875" style="1" customWidth="1"/>
    <col min="167" max="167" width="0.12890625" style="1" customWidth="1"/>
    <col min="168" max="171" width="0.875" style="1" hidden="1" customWidth="1"/>
    <col min="172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14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76" t="s">
        <v>0</v>
      </c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8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 t="s">
        <v>15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79" t="s">
        <v>37</v>
      </c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1"/>
    </row>
    <row r="3" spans="65:166" ht="15" customHeight="1">
      <c r="BM3" s="2" t="s">
        <v>3</v>
      </c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65">
        <v>201</v>
      </c>
      <c r="CK3" s="65"/>
      <c r="CL3" s="65"/>
      <c r="CM3" s="65"/>
      <c r="CN3" s="65"/>
      <c r="CO3" s="70">
        <v>1</v>
      </c>
      <c r="CP3" s="70"/>
      <c r="CR3" s="1" t="s">
        <v>4</v>
      </c>
      <c r="EQ3" s="2" t="s">
        <v>1</v>
      </c>
      <c r="ET3" s="63" t="s">
        <v>192</v>
      </c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64"/>
    </row>
    <row r="4" spans="1:166" ht="18.75" customHeight="1">
      <c r="A4" s="1" t="s">
        <v>60</v>
      </c>
      <c r="EQ4" s="2" t="s">
        <v>16</v>
      </c>
      <c r="ET4" s="82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4"/>
    </row>
    <row r="5" spans="1:166" ht="12" customHeight="1">
      <c r="A5" s="1" t="s">
        <v>61</v>
      </c>
      <c r="AI5" s="75" t="s">
        <v>181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T5" s="63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64"/>
    </row>
    <row r="6" spans="1:166" ht="15" customHeight="1">
      <c r="A6" s="1" t="s">
        <v>5</v>
      </c>
      <c r="V6" s="74" t="s">
        <v>80</v>
      </c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Q6" s="2" t="s">
        <v>64</v>
      </c>
      <c r="ET6" s="63" t="s">
        <v>136</v>
      </c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64"/>
    </row>
    <row r="7" spans="1:166" ht="15" customHeight="1">
      <c r="A7" s="1" t="s">
        <v>62</v>
      </c>
      <c r="ET7" s="63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64"/>
    </row>
    <row r="8" spans="1:166" ht="15" customHeight="1" thickBot="1">
      <c r="A8" s="1" t="s">
        <v>6</v>
      </c>
      <c r="EQ8" s="2" t="s">
        <v>7</v>
      </c>
      <c r="ET8" s="71">
        <v>383</v>
      </c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3"/>
    </row>
    <row r="9" spans="1:166" ht="19.5" customHeight="1">
      <c r="A9" s="66" t="s">
        <v>17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</row>
    <row r="10" spans="1:166" ht="11.25" customHeight="1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50"/>
      <c r="AN10" s="59" t="s">
        <v>20</v>
      </c>
      <c r="AO10" s="49"/>
      <c r="AP10" s="49"/>
      <c r="AQ10" s="49"/>
      <c r="AR10" s="49"/>
      <c r="AS10" s="50"/>
      <c r="AT10" s="59" t="s">
        <v>25</v>
      </c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50"/>
      <c r="BJ10" s="59" t="s">
        <v>75</v>
      </c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3" t="s">
        <v>21</v>
      </c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5"/>
      <c r="ET10" s="59" t="s">
        <v>26</v>
      </c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</row>
    <row r="11" spans="1:166" ht="46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2"/>
      <c r="AN11" s="60"/>
      <c r="AO11" s="51"/>
      <c r="AP11" s="51"/>
      <c r="AQ11" s="51"/>
      <c r="AR11" s="51"/>
      <c r="AS11" s="52"/>
      <c r="AT11" s="60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2"/>
      <c r="BJ11" s="60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2"/>
      <c r="CF11" s="54" t="s">
        <v>65</v>
      </c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5"/>
      <c r="CW11" s="53" t="s">
        <v>22</v>
      </c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5"/>
      <c r="DN11" s="53" t="s">
        <v>23</v>
      </c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5"/>
      <c r="EE11" s="53" t="s">
        <v>24</v>
      </c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5"/>
      <c r="ET11" s="60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</row>
    <row r="12" spans="1:166" ht="12" thickBot="1">
      <c r="A12" s="67">
        <v>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8"/>
      <c r="AN12" s="56">
        <v>2</v>
      </c>
      <c r="AO12" s="57"/>
      <c r="AP12" s="57"/>
      <c r="AQ12" s="57"/>
      <c r="AR12" s="57"/>
      <c r="AS12" s="58"/>
      <c r="AT12" s="56">
        <v>3</v>
      </c>
      <c r="AU12" s="57"/>
      <c r="AV12" s="57"/>
      <c r="AW12" s="57"/>
      <c r="AX12" s="57"/>
      <c r="AY12" s="57"/>
      <c r="AZ12" s="57"/>
      <c r="BA12" s="57"/>
      <c r="BB12" s="57"/>
      <c r="BC12" s="61"/>
      <c r="BD12" s="61"/>
      <c r="BE12" s="61"/>
      <c r="BF12" s="61"/>
      <c r="BG12" s="61"/>
      <c r="BH12" s="61"/>
      <c r="BI12" s="62"/>
      <c r="BJ12" s="56" t="s">
        <v>182</v>
      </c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8"/>
      <c r="CF12" s="56">
        <v>5</v>
      </c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8"/>
      <c r="CW12" s="56">
        <v>6</v>
      </c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8"/>
      <c r="DN12" s="56">
        <v>7</v>
      </c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8"/>
      <c r="EE12" s="56">
        <v>8</v>
      </c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8"/>
      <c r="ET12" s="56">
        <v>9</v>
      </c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</row>
    <row r="13" spans="1:171" s="16" customFormat="1" ht="15" customHeight="1">
      <c r="A13" s="39" t="s">
        <v>18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 t="s">
        <v>38</v>
      </c>
      <c r="AO13" s="41"/>
      <c r="AP13" s="41"/>
      <c r="AQ13" s="41"/>
      <c r="AR13" s="41"/>
      <c r="AS13" s="41"/>
      <c r="AT13" s="42" t="s">
        <v>111</v>
      </c>
      <c r="AU13" s="42"/>
      <c r="AV13" s="42"/>
      <c r="AW13" s="42"/>
      <c r="AX13" s="42"/>
      <c r="AY13" s="42"/>
      <c r="AZ13" s="42"/>
      <c r="BA13" s="42"/>
      <c r="BB13" s="42"/>
      <c r="BC13" s="43"/>
      <c r="BD13" s="44"/>
      <c r="BE13" s="44"/>
      <c r="BF13" s="44"/>
      <c r="BG13" s="44"/>
      <c r="BH13" s="44"/>
      <c r="BI13" s="45"/>
      <c r="BJ13" s="46">
        <v>6626400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8"/>
      <c r="CF13" s="85">
        <v>1504758.46</v>
      </c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</row>
    <row r="14" spans="1:171" s="16" customFormat="1" ht="15" customHeight="1">
      <c r="A14" s="34" t="s">
        <v>81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5"/>
      <c r="AN14" s="36" t="s">
        <v>82</v>
      </c>
      <c r="AO14" s="37"/>
      <c r="AP14" s="37"/>
      <c r="AQ14" s="37"/>
      <c r="AR14" s="37"/>
      <c r="AS14" s="38"/>
      <c r="AT14" s="29" t="s">
        <v>112</v>
      </c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1"/>
      <c r="BJ14" s="46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8"/>
      <c r="CD14" s="17"/>
      <c r="CE14" s="17"/>
      <c r="CF14" s="46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  <c r="DB14" s="46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8"/>
      <c r="DS14" s="46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8"/>
      <c r="EH14" s="17"/>
      <c r="EI14" s="17"/>
      <c r="EJ14" s="46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8"/>
      <c r="EY14" s="17"/>
      <c r="EZ14" s="17"/>
      <c r="FA14" s="46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8"/>
    </row>
    <row r="15" spans="1:171" s="16" customFormat="1" ht="1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1"/>
      <c r="AO15" s="22"/>
      <c r="AP15" s="22"/>
      <c r="AQ15" s="22"/>
      <c r="AR15" s="22"/>
      <c r="AS15" s="22"/>
      <c r="AT15" s="23" t="s">
        <v>137</v>
      </c>
      <c r="AU15" s="23"/>
      <c r="AV15" s="23"/>
      <c r="AW15" s="23"/>
      <c r="AX15" s="23"/>
      <c r="AY15" s="23"/>
      <c r="AZ15" s="23"/>
      <c r="BA15" s="23"/>
      <c r="BB15" s="23"/>
      <c r="BC15" s="24"/>
      <c r="BD15" s="25"/>
      <c r="BE15" s="25"/>
      <c r="BF15" s="25"/>
      <c r="BG15" s="25"/>
      <c r="BH15" s="25"/>
      <c r="BI15" s="26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</row>
    <row r="16" spans="1:171" s="16" customFormat="1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/>
      <c r="AO16" s="22"/>
      <c r="AP16" s="22"/>
      <c r="AQ16" s="22"/>
      <c r="AR16" s="22"/>
      <c r="AS16" s="22"/>
      <c r="AT16" s="23" t="s">
        <v>138</v>
      </c>
      <c r="AU16" s="23"/>
      <c r="AV16" s="23"/>
      <c r="AW16" s="23"/>
      <c r="AX16" s="23"/>
      <c r="AY16" s="23"/>
      <c r="AZ16" s="23"/>
      <c r="BA16" s="23"/>
      <c r="BB16" s="23"/>
      <c r="BC16" s="24"/>
      <c r="BD16" s="25"/>
      <c r="BE16" s="25"/>
      <c r="BF16" s="25"/>
      <c r="BG16" s="25"/>
      <c r="BH16" s="25"/>
      <c r="BI16" s="26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</row>
    <row r="17" spans="1:171" s="16" customFormat="1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1"/>
      <c r="AO17" s="22"/>
      <c r="AP17" s="22"/>
      <c r="AQ17" s="22"/>
      <c r="AR17" s="22"/>
      <c r="AS17" s="22"/>
      <c r="AT17" s="23" t="s">
        <v>139</v>
      </c>
      <c r="AU17" s="23"/>
      <c r="AV17" s="23"/>
      <c r="AW17" s="23"/>
      <c r="AX17" s="23"/>
      <c r="AY17" s="23"/>
      <c r="AZ17" s="23"/>
      <c r="BA17" s="23"/>
      <c r="BB17" s="23"/>
      <c r="BC17" s="24"/>
      <c r="BD17" s="25"/>
      <c r="BE17" s="25"/>
      <c r="BF17" s="25"/>
      <c r="BG17" s="25"/>
      <c r="BH17" s="25"/>
      <c r="BI17" s="26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</row>
    <row r="18" spans="1:171" s="16" customFormat="1" ht="15" customHeight="1">
      <c r="A18" s="20" t="s">
        <v>83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 t="s">
        <v>84</v>
      </c>
      <c r="AO18" s="22"/>
      <c r="AP18" s="22"/>
      <c r="AQ18" s="22"/>
      <c r="AR18" s="22"/>
      <c r="AS18" s="22"/>
      <c r="AT18" s="28" t="s">
        <v>85</v>
      </c>
      <c r="AU18" s="28"/>
      <c r="AV18" s="28"/>
      <c r="AW18" s="28"/>
      <c r="AX18" s="28"/>
      <c r="AY18" s="28"/>
      <c r="AZ18" s="28"/>
      <c r="BA18" s="28"/>
      <c r="BB18" s="28"/>
      <c r="BC18" s="29"/>
      <c r="BD18" s="30"/>
      <c r="BE18" s="30"/>
      <c r="BF18" s="30"/>
      <c r="BG18" s="30"/>
      <c r="BH18" s="30"/>
      <c r="BI18" s="31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33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33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</row>
    <row r="19" spans="1:171" s="16" customFormat="1" ht="15" customHeight="1">
      <c r="A19" s="20" t="s">
        <v>86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1"/>
      <c r="AO19" s="22"/>
      <c r="AP19" s="22"/>
      <c r="AQ19" s="22"/>
      <c r="AR19" s="22"/>
      <c r="AS19" s="22"/>
      <c r="AT19" s="23" t="s">
        <v>113</v>
      </c>
      <c r="AU19" s="23"/>
      <c r="AV19" s="23"/>
      <c r="AW19" s="23"/>
      <c r="AX19" s="23"/>
      <c r="AY19" s="23"/>
      <c r="AZ19" s="23"/>
      <c r="BA19" s="23"/>
      <c r="BB19" s="23"/>
      <c r="BC19" s="24"/>
      <c r="BD19" s="25"/>
      <c r="BE19" s="25"/>
      <c r="BF19" s="25"/>
      <c r="BG19" s="25"/>
      <c r="BH19" s="25"/>
      <c r="BI19" s="26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</row>
    <row r="20" spans="1:171" s="16" customFormat="1" ht="1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/>
      <c r="AO20" s="22"/>
      <c r="AP20" s="22"/>
      <c r="AQ20" s="22"/>
      <c r="AR20" s="22"/>
      <c r="AS20" s="22"/>
      <c r="AT20" s="23" t="s">
        <v>114</v>
      </c>
      <c r="AU20" s="23"/>
      <c r="AV20" s="23"/>
      <c r="AW20" s="23"/>
      <c r="AX20" s="23"/>
      <c r="AY20" s="23"/>
      <c r="AZ20" s="23"/>
      <c r="BA20" s="23"/>
      <c r="BB20" s="23"/>
      <c r="BC20" s="24"/>
      <c r="BD20" s="25"/>
      <c r="BE20" s="25"/>
      <c r="BF20" s="25"/>
      <c r="BG20" s="25"/>
      <c r="BH20" s="25"/>
      <c r="BI20" s="26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</row>
    <row r="21" spans="1:171" s="16" customFormat="1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1"/>
      <c r="AO21" s="22"/>
      <c r="AP21" s="22"/>
      <c r="AQ21" s="22"/>
      <c r="AR21" s="22"/>
      <c r="AS21" s="22"/>
      <c r="AT21" s="23" t="s">
        <v>115</v>
      </c>
      <c r="AU21" s="23"/>
      <c r="AV21" s="23"/>
      <c r="AW21" s="23"/>
      <c r="AX21" s="23"/>
      <c r="AY21" s="23"/>
      <c r="AZ21" s="23"/>
      <c r="BA21" s="23"/>
      <c r="BB21" s="23"/>
      <c r="BC21" s="24"/>
      <c r="BD21" s="25"/>
      <c r="BE21" s="25"/>
      <c r="BF21" s="25"/>
      <c r="BG21" s="25"/>
      <c r="BH21" s="25"/>
      <c r="BI21" s="26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</row>
    <row r="22" spans="1:171" s="16" customFormat="1" ht="1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2"/>
      <c r="AP22" s="22"/>
      <c r="AQ22" s="22"/>
      <c r="AR22" s="22"/>
      <c r="AS22" s="22"/>
      <c r="AT22" s="23" t="s">
        <v>116</v>
      </c>
      <c r="AU22" s="23"/>
      <c r="AV22" s="23"/>
      <c r="AW22" s="23"/>
      <c r="AX22" s="23"/>
      <c r="AY22" s="23"/>
      <c r="AZ22" s="23"/>
      <c r="BA22" s="23"/>
      <c r="BB22" s="23"/>
      <c r="BC22" s="24"/>
      <c r="BD22" s="25"/>
      <c r="BE22" s="25"/>
      <c r="BF22" s="25"/>
      <c r="BG22" s="25"/>
      <c r="BH22" s="25"/>
      <c r="BI22" s="26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</row>
    <row r="23" spans="1:171" s="16" customFormat="1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2"/>
      <c r="AP23" s="22"/>
      <c r="AQ23" s="22"/>
      <c r="AR23" s="22"/>
      <c r="AS23" s="22"/>
      <c r="AT23" s="23" t="s">
        <v>117</v>
      </c>
      <c r="AU23" s="23"/>
      <c r="AV23" s="23"/>
      <c r="AW23" s="23"/>
      <c r="AX23" s="23"/>
      <c r="AY23" s="23"/>
      <c r="AZ23" s="23"/>
      <c r="BA23" s="23"/>
      <c r="BB23" s="23"/>
      <c r="BC23" s="24"/>
      <c r="BD23" s="25"/>
      <c r="BE23" s="25"/>
      <c r="BF23" s="25"/>
      <c r="BG23" s="25"/>
      <c r="BH23" s="25"/>
      <c r="BI23" s="26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</row>
    <row r="24" spans="1:171" s="16" customFormat="1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2"/>
      <c r="AP24" s="22"/>
      <c r="AQ24" s="22"/>
      <c r="AR24" s="22"/>
      <c r="AS24" s="22"/>
      <c r="AT24" s="23" t="s">
        <v>118</v>
      </c>
      <c r="AU24" s="23"/>
      <c r="AV24" s="23"/>
      <c r="AW24" s="23"/>
      <c r="AX24" s="23"/>
      <c r="AY24" s="23"/>
      <c r="AZ24" s="23"/>
      <c r="BA24" s="23"/>
      <c r="BB24" s="23"/>
      <c r="BC24" s="24"/>
      <c r="BD24" s="25"/>
      <c r="BE24" s="25"/>
      <c r="BF24" s="25"/>
      <c r="BG24" s="25"/>
      <c r="BH24" s="25"/>
      <c r="BI24" s="26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</row>
    <row r="25" spans="1:171" s="16" customFormat="1" ht="1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22"/>
      <c r="AP25" s="22"/>
      <c r="AQ25" s="22"/>
      <c r="AR25" s="22"/>
      <c r="AS25" s="22"/>
      <c r="AT25" s="23" t="s">
        <v>119</v>
      </c>
      <c r="AU25" s="23"/>
      <c r="AV25" s="23"/>
      <c r="AW25" s="23"/>
      <c r="AX25" s="23"/>
      <c r="AY25" s="23"/>
      <c r="AZ25" s="23"/>
      <c r="BA25" s="23"/>
      <c r="BB25" s="23"/>
      <c r="BC25" s="24"/>
      <c r="BD25" s="25"/>
      <c r="BE25" s="25"/>
      <c r="BF25" s="25"/>
      <c r="BG25" s="25"/>
      <c r="BH25" s="25"/>
      <c r="BI25" s="26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</row>
    <row r="26" spans="1:171" s="16" customFormat="1" ht="1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2"/>
      <c r="AP26" s="22"/>
      <c r="AQ26" s="22"/>
      <c r="AR26" s="22"/>
      <c r="AS26" s="22"/>
      <c r="AT26" s="23" t="s">
        <v>133</v>
      </c>
      <c r="AU26" s="23"/>
      <c r="AV26" s="23"/>
      <c r="AW26" s="23"/>
      <c r="AX26" s="23"/>
      <c r="AY26" s="23"/>
      <c r="AZ26" s="23"/>
      <c r="BA26" s="23"/>
      <c r="BB26" s="23"/>
      <c r="BC26" s="24"/>
      <c r="BD26" s="25"/>
      <c r="BE26" s="25"/>
      <c r="BF26" s="25"/>
      <c r="BG26" s="25"/>
      <c r="BH26" s="25"/>
      <c r="BI26" s="26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</row>
    <row r="27" spans="1:171" s="16" customFormat="1" ht="15" customHeight="1">
      <c r="A27" s="20" t="s">
        <v>144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22"/>
      <c r="AP27" s="22"/>
      <c r="AQ27" s="22"/>
      <c r="AR27" s="22"/>
      <c r="AS27" s="22"/>
      <c r="AT27" s="28" t="s">
        <v>140</v>
      </c>
      <c r="AU27" s="28"/>
      <c r="AV27" s="28"/>
      <c r="AW27" s="28"/>
      <c r="AX27" s="28"/>
      <c r="AY27" s="28"/>
      <c r="AZ27" s="28"/>
      <c r="BA27" s="28"/>
      <c r="BB27" s="28"/>
      <c r="BC27" s="29"/>
      <c r="BD27" s="30"/>
      <c r="BE27" s="30"/>
      <c r="BF27" s="30"/>
      <c r="BG27" s="30"/>
      <c r="BH27" s="30"/>
      <c r="BI27" s="31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33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33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</row>
    <row r="28" spans="1:171" s="16" customFormat="1" ht="1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22"/>
      <c r="AP28" s="22"/>
      <c r="AQ28" s="22"/>
      <c r="AR28" s="22"/>
      <c r="AS28" s="22"/>
      <c r="AT28" s="23" t="s">
        <v>141</v>
      </c>
      <c r="AU28" s="23"/>
      <c r="AV28" s="23"/>
      <c r="AW28" s="23"/>
      <c r="AX28" s="23"/>
      <c r="AY28" s="23"/>
      <c r="AZ28" s="23"/>
      <c r="BA28" s="23"/>
      <c r="BB28" s="23"/>
      <c r="BC28" s="24"/>
      <c r="BD28" s="25"/>
      <c r="BE28" s="25"/>
      <c r="BF28" s="25"/>
      <c r="BG28" s="25"/>
      <c r="BH28" s="25"/>
      <c r="BI28" s="26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32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32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</row>
    <row r="29" spans="1:171" s="16" customFormat="1" ht="1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22"/>
      <c r="AP29" s="22"/>
      <c r="AQ29" s="22"/>
      <c r="AR29" s="22"/>
      <c r="AS29" s="22"/>
      <c r="AT29" s="23" t="s">
        <v>142</v>
      </c>
      <c r="AU29" s="23"/>
      <c r="AV29" s="23"/>
      <c r="AW29" s="23"/>
      <c r="AX29" s="23"/>
      <c r="AY29" s="23"/>
      <c r="AZ29" s="23"/>
      <c r="BA29" s="23"/>
      <c r="BB29" s="23"/>
      <c r="BC29" s="24"/>
      <c r="BD29" s="25"/>
      <c r="BE29" s="25"/>
      <c r="BF29" s="25"/>
      <c r="BG29" s="25"/>
      <c r="BH29" s="25"/>
      <c r="BI29" s="26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</row>
    <row r="30" spans="1:171" s="16" customFormat="1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22"/>
      <c r="AP30" s="22"/>
      <c r="AQ30" s="22"/>
      <c r="AR30" s="22"/>
      <c r="AS30" s="22"/>
      <c r="AT30" s="23" t="s">
        <v>143</v>
      </c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5"/>
      <c r="BF30" s="25"/>
      <c r="BG30" s="25"/>
      <c r="BH30" s="25"/>
      <c r="BI30" s="26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</row>
    <row r="31" spans="1:171" s="16" customFormat="1" ht="15" customHeight="1">
      <c r="A31" s="20" t="s">
        <v>87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22"/>
      <c r="AP31" s="22"/>
      <c r="AQ31" s="22"/>
      <c r="AR31" s="22"/>
      <c r="AS31" s="22"/>
      <c r="AT31" s="28" t="s">
        <v>120</v>
      </c>
      <c r="AU31" s="28"/>
      <c r="AV31" s="28"/>
      <c r="AW31" s="28"/>
      <c r="AX31" s="28"/>
      <c r="AY31" s="28"/>
      <c r="AZ31" s="28"/>
      <c r="BA31" s="28"/>
      <c r="BB31" s="28"/>
      <c r="BC31" s="29"/>
      <c r="BD31" s="30"/>
      <c r="BE31" s="30"/>
      <c r="BF31" s="30"/>
      <c r="BG31" s="30"/>
      <c r="BH31" s="30"/>
      <c r="BI31" s="31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33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33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</row>
    <row r="32" spans="1:171" s="16" customFormat="1" ht="1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  <c r="AO32" s="22"/>
      <c r="AP32" s="22"/>
      <c r="AQ32" s="22"/>
      <c r="AR32" s="22"/>
      <c r="AS32" s="22"/>
      <c r="AT32" s="23" t="s">
        <v>121</v>
      </c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5"/>
      <c r="BF32" s="25"/>
      <c r="BG32" s="25"/>
      <c r="BH32" s="25"/>
      <c r="BI32" s="26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32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32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</row>
    <row r="33" spans="1:171" s="16" customFormat="1" ht="1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1"/>
      <c r="AO33" s="22"/>
      <c r="AP33" s="22"/>
      <c r="AQ33" s="22"/>
      <c r="AR33" s="22"/>
      <c r="AS33" s="22"/>
      <c r="AT33" s="23" t="s">
        <v>122</v>
      </c>
      <c r="AU33" s="23"/>
      <c r="AV33" s="23"/>
      <c r="AW33" s="23"/>
      <c r="AX33" s="23"/>
      <c r="AY33" s="23"/>
      <c r="AZ33" s="23"/>
      <c r="BA33" s="23"/>
      <c r="BB33" s="23"/>
      <c r="BC33" s="24"/>
      <c r="BD33" s="25"/>
      <c r="BE33" s="25"/>
      <c r="BF33" s="25"/>
      <c r="BG33" s="25"/>
      <c r="BH33" s="25"/>
      <c r="BI33" s="26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</row>
    <row r="34" spans="1:171" s="16" customFormat="1" ht="1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1"/>
      <c r="AO34" s="22"/>
      <c r="AP34" s="22"/>
      <c r="AQ34" s="22"/>
      <c r="AR34" s="22"/>
      <c r="AS34" s="22"/>
      <c r="AT34" s="23" t="s">
        <v>123</v>
      </c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5"/>
      <c r="BF34" s="25"/>
      <c r="BG34" s="25"/>
      <c r="BH34" s="25"/>
      <c r="BI34" s="26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</row>
    <row r="35" spans="1:171" s="16" customFormat="1" ht="15" customHeight="1">
      <c r="A35" s="20" t="s">
        <v>146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1"/>
      <c r="AO35" s="22"/>
      <c r="AP35" s="22"/>
      <c r="AQ35" s="22"/>
      <c r="AR35" s="22"/>
      <c r="AS35" s="22"/>
      <c r="AT35" s="28" t="s">
        <v>124</v>
      </c>
      <c r="AU35" s="28"/>
      <c r="AV35" s="28"/>
      <c r="AW35" s="28"/>
      <c r="AX35" s="28"/>
      <c r="AY35" s="28"/>
      <c r="AZ35" s="28"/>
      <c r="BA35" s="28"/>
      <c r="BB35" s="28"/>
      <c r="BC35" s="29"/>
      <c r="BD35" s="30"/>
      <c r="BE35" s="30"/>
      <c r="BF35" s="30"/>
      <c r="BG35" s="30"/>
      <c r="BH35" s="30"/>
      <c r="BI35" s="31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</row>
    <row r="36" spans="1:171" s="16" customFormat="1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1"/>
      <c r="AO36" s="22"/>
      <c r="AP36" s="22"/>
      <c r="AQ36" s="22"/>
      <c r="AR36" s="22"/>
      <c r="AS36" s="22"/>
      <c r="AT36" s="23" t="s">
        <v>126</v>
      </c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5"/>
      <c r="BF36" s="25"/>
      <c r="BG36" s="25"/>
      <c r="BH36" s="25"/>
      <c r="BI36" s="26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</row>
    <row r="37" spans="1:171" s="16" customFormat="1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1"/>
      <c r="AO37" s="22"/>
      <c r="AP37" s="22"/>
      <c r="AQ37" s="22"/>
      <c r="AR37" s="22"/>
      <c r="AS37" s="22"/>
      <c r="AT37" s="23" t="s">
        <v>127</v>
      </c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5"/>
      <c r="BF37" s="25"/>
      <c r="BG37" s="25"/>
      <c r="BH37" s="25"/>
      <c r="BI37" s="26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</row>
    <row r="38" spans="1:171" s="16" customFormat="1" ht="1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/>
      <c r="AO38" s="22"/>
      <c r="AP38" s="22"/>
      <c r="AQ38" s="22"/>
      <c r="AR38" s="22"/>
      <c r="AS38" s="22"/>
      <c r="AT38" s="23" t="s">
        <v>145</v>
      </c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5"/>
      <c r="BF38" s="25"/>
      <c r="BG38" s="25"/>
      <c r="BH38" s="25"/>
      <c r="BI38" s="26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</row>
    <row r="39" spans="1:171" s="16" customFormat="1" ht="15" customHeight="1">
      <c r="A39" s="20" t="s">
        <v>156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1"/>
      <c r="AO39" s="22"/>
      <c r="AP39" s="22"/>
      <c r="AQ39" s="22"/>
      <c r="AR39" s="22"/>
      <c r="AS39" s="22"/>
      <c r="AT39" s="28" t="s">
        <v>157</v>
      </c>
      <c r="AU39" s="28"/>
      <c r="AV39" s="28"/>
      <c r="AW39" s="28"/>
      <c r="AX39" s="28"/>
      <c r="AY39" s="28"/>
      <c r="AZ39" s="28"/>
      <c r="BA39" s="28"/>
      <c r="BB39" s="28"/>
      <c r="BC39" s="29"/>
      <c r="BD39" s="30"/>
      <c r="BE39" s="30"/>
      <c r="BF39" s="30"/>
      <c r="BG39" s="30"/>
      <c r="BH39" s="30"/>
      <c r="BI39" s="31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</row>
    <row r="40" spans="1:171" s="16" customFormat="1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1"/>
      <c r="AO40" s="22"/>
      <c r="AP40" s="22"/>
      <c r="AQ40" s="22"/>
      <c r="AR40" s="22"/>
      <c r="AS40" s="22"/>
      <c r="AT40" s="23" t="s">
        <v>158</v>
      </c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5"/>
      <c r="BF40" s="25"/>
      <c r="BG40" s="25"/>
      <c r="BH40" s="25"/>
      <c r="BI40" s="26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</row>
    <row r="41" spans="1:171" s="16" customFormat="1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1"/>
      <c r="AO41" s="22"/>
      <c r="AP41" s="22"/>
      <c r="AQ41" s="22"/>
      <c r="AR41" s="22"/>
      <c r="AS41" s="22"/>
      <c r="AT41" s="23" t="s">
        <v>159</v>
      </c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5"/>
      <c r="BF41" s="25"/>
      <c r="BG41" s="25"/>
      <c r="BH41" s="25"/>
      <c r="BI41" s="26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</row>
    <row r="42" spans="1:171" s="16" customFormat="1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1"/>
      <c r="AO42" s="22"/>
      <c r="AP42" s="22"/>
      <c r="AQ42" s="22"/>
      <c r="AR42" s="22"/>
      <c r="AS42" s="22"/>
      <c r="AT42" s="23" t="s">
        <v>160</v>
      </c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5"/>
      <c r="BF42" s="25"/>
      <c r="BG42" s="25"/>
      <c r="BH42" s="25"/>
      <c r="BI42" s="26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</row>
    <row r="43" spans="1:171" s="16" customFormat="1" ht="15" customHeight="1">
      <c r="A43" s="20" t="s">
        <v>161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1"/>
      <c r="AO43" s="22"/>
      <c r="AP43" s="22"/>
      <c r="AQ43" s="22"/>
      <c r="AR43" s="22"/>
      <c r="AS43" s="22"/>
      <c r="AT43" s="28" t="s">
        <v>162</v>
      </c>
      <c r="AU43" s="28"/>
      <c r="AV43" s="28"/>
      <c r="AW43" s="28"/>
      <c r="AX43" s="28"/>
      <c r="AY43" s="28"/>
      <c r="AZ43" s="28"/>
      <c r="BA43" s="28"/>
      <c r="BB43" s="28"/>
      <c r="BC43" s="29"/>
      <c r="BD43" s="30"/>
      <c r="BE43" s="30"/>
      <c r="BF43" s="30"/>
      <c r="BG43" s="30"/>
      <c r="BH43" s="30"/>
      <c r="BI43" s="31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</row>
    <row r="44" spans="1:171" ht="1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1"/>
      <c r="AO44" s="22"/>
      <c r="AP44" s="22"/>
      <c r="AQ44" s="22"/>
      <c r="AR44" s="22"/>
      <c r="AS44" s="22"/>
      <c r="AT44" s="23" t="s">
        <v>163</v>
      </c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5"/>
      <c r="BF44" s="25"/>
      <c r="BG44" s="25"/>
      <c r="BH44" s="25"/>
      <c r="BI44" s="26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</row>
    <row r="45" spans="1:171" ht="1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/>
      <c r="AO45" s="22"/>
      <c r="AP45" s="22"/>
      <c r="AQ45" s="22"/>
      <c r="AR45" s="22"/>
      <c r="AS45" s="22"/>
      <c r="AT45" s="23" t="s">
        <v>164</v>
      </c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5"/>
      <c r="BF45" s="25"/>
      <c r="BG45" s="25"/>
      <c r="BH45" s="25"/>
      <c r="BI45" s="26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</row>
    <row r="46" spans="1:171" ht="1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1"/>
      <c r="AO46" s="22"/>
      <c r="AP46" s="22"/>
      <c r="AQ46" s="22"/>
      <c r="AR46" s="22"/>
      <c r="AS46" s="22"/>
      <c r="AT46" s="23" t="s">
        <v>165</v>
      </c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5"/>
      <c r="BF46" s="25"/>
      <c r="BG46" s="25"/>
      <c r="BH46" s="25"/>
      <c r="BI46" s="26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</row>
    <row r="47" spans="1:171" ht="15" customHeight="1">
      <c r="A47" s="20" t="s">
        <v>147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1"/>
      <c r="AO47" s="22"/>
      <c r="AP47" s="22"/>
      <c r="AQ47" s="22"/>
      <c r="AR47" s="22"/>
      <c r="AS47" s="22"/>
      <c r="AT47" s="28" t="s">
        <v>125</v>
      </c>
      <c r="AU47" s="28"/>
      <c r="AV47" s="28"/>
      <c r="AW47" s="28"/>
      <c r="AX47" s="28"/>
      <c r="AY47" s="28"/>
      <c r="AZ47" s="28"/>
      <c r="BA47" s="28"/>
      <c r="BB47" s="28"/>
      <c r="BC47" s="29"/>
      <c r="BD47" s="30"/>
      <c r="BE47" s="30"/>
      <c r="BF47" s="30"/>
      <c r="BG47" s="30"/>
      <c r="BH47" s="30"/>
      <c r="BI47" s="31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33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33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</row>
    <row r="48" spans="1:171" ht="1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1"/>
      <c r="AO48" s="22"/>
      <c r="AP48" s="22"/>
      <c r="AQ48" s="22"/>
      <c r="AR48" s="22"/>
      <c r="AS48" s="22"/>
      <c r="AT48" s="23" t="s">
        <v>128</v>
      </c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5"/>
      <c r="BF48" s="25"/>
      <c r="BG48" s="25"/>
      <c r="BH48" s="25"/>
      <c r="BI48" s="26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</row>
    <row r="49" spans="1:171" ht="1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1"/>
      <c r="AO49" s="22"/>
      <c r="AP49" s="22"/>
      <c r="AQ49" s="22"/>
      <c r="AR49" s="22"/>
      <c r="AS49" s="22"/>
      <c r="AT49" s="23" t="s">
        <v>129</v>
      </c>
      <c r="AU49" s="23"/>
      <c r="AV49" s="23"/>
      <c r="AW49" s="23"/>
      <c r="AX49" s="23"/>
      <c r="AY49" s="23"/>
      <c r="AZ49" s="23"/>
      <c r="BA49" s="23"/>
      <c r="BB49" s="23"/>
      <c r="BC49" s="24"/>
      <c r="BD49" s="25"/>
      <c r="BE49" s="25"/>
      <c r="BF49" s="25"/>
      <c r="BG49" s="25"/>
      <c r="BH49" s="25"/>
      <c r="BI49" s="26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</row>
    <row r="50" spans="1:171" ht="1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1"/>
      <c r="AO50" s="22"/>
      <c r="AP50" s="22"/>
      <c r="AQ50" s="22"/>
      <c r="AR50" s="22"/>
      <c r="AS50" s="22"/>
      <c r="AT50" s="23" t="s">
        <v>130</v>
      </c>
      <c r="AU50" s="23"/>
      <c r="AV50" s="23"/>
      <c r="AW50" s="23"/>
      <c r="AX50" s="23"/>
      <c r="AY50" s="23"/>
      <c r="AZ50" s="23"/>
      <c r="BA50" s="23"/>
      <c r="BB50" s="23"/>
      <c r="BC50" s="24"/>
      <c r="BD50" s="25"/>
      <c r="BE50" s="25"/>
      <c r="BF50" s="25"/>
      <c r="BG50" s="25"/>
      <c r="BH50" s="25"/>
      <c r="BI50" s="26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32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</row>
    <row r="51" spans="1:171" ht="15" customHeight="1">
      <c r="A51" s="20" t="s">
        <v>148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1"/>
      <c r="AO51" s="22"/>
      <c r="AP51" s="22"/>
      <c r="AQ51" s="22"/>
      <c r="AR51" s="22"/>
      <c r="AS51" s="22"/>
      <c r="AT51" s="28" t="s">
        <v>131</v>
      </c>
      <c r="AU51" s="28"/>
      <c r="AV51" s="28"/>
      <c r="AW51" s="28"/>
      <c r="AX51" s="28"/>
      <c r="AY51" s="28"/>
      <c r="AZ51" s="28"/>
      <c r="BA51" s="28"/>
      <c r="BB51" s="28"/>
      <c r="BC51" s="29"/>
      <c r="BD51" s="30"/>
      <c r="BE51" s="30"/>
      <c r="BF51" s="30"/>
      <c r="BG51" s="30"/>
      <c r="BH51" s="30"/>
      <c r="BI51" s="31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33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32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</row>
    <row r="52" spans="1:17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1"/>
      <c r="AO52" s="22"/>
      <c r="AP52" s="22"/>
      <c r="AQ52" s="22"/>
      <c r="AR52" s="22"/>
      <c r="AS52" s="22"/>
      <c r="AT52" s="23" t="s">
        <v>132</v>
      </c>
      <c r="AU52" s="23"/>
      <c r="AV52" s="23"/>
      <c r="AW52" s="23"/>
      <c r="AX52" s="23"/>
      <c r="AY52" s="23"/>
      <c r="AZ52" s="23"/>
      <c r="BA52" s="23"/>
      <c r="BB52" s="23"/>
      <c r="BC52" s="24"/>
      <c r="BD52" s="25"/>
      <c r="BE52" s="25"/>
      <c r="BF52" s="25"/>
      <c r="BG52" s="25"/>
      <c r="BH52" s="25"/>
      <c r="BI52" s="26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32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32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</row>
    <row r="53" spans="1:17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1"/>
      <c r="AO53" s="22"/>
      <c r="AP53" s="22"/>
      <c r="AQ53" s="22"/>
      <c r="AR53" s="22"/>
      <c r="AS53" s="22"/>
      <c r="AT53" s="23" t="s">
        <v>134</v>
      </c>
      <c r="AU53" s="23"/>
      <c r="AV53" s="23"/>
      <c r="AW53" s="23"/>
      <c r="AX53" s="23"/>
      <c r="AY53" s="23"/>
      <c r="AZ53" s="23"/>
      <c r="BA53" s="23"/>
      <c r="BB53" s="23"/>
      <c r="BC53" s="24"/>
      <c r="BD53" s="25"/>
      <c r="BE53" s="25"/>
      <c r="BF53" s="25"/>
      <c r="BG53" s="25"/>
      <c r="BH53" s="25"/>
      <c r="BI53" s="26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32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32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</row>
    <row r="54" spans="1:171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1"/>
      <c r="AO54" s="22"/>
      <c r="AP54" s="22"/>
      <c r="AQ54" s="22"/>
      <c r="AR54" s="22"/>
      <c r="AS54" s="22"/>
      <c r="AT54" s="23" t="s">
        <v>149</v>
      </c>
      <c r="AU54" s="23"/>
      <c r="AV54" s="23"/>
      <c r="AW54" s="23"/>
      <c r="AX54" s="23"/>
      <c r="AY54" s="23"/>
      <c r="AZ54" s="23"/>
      <c r="BA54" s="23"/>
      <c r="BB54" s="23"/>
      <c r="BC54" s="24"/>
      <c r="BD54" s="25"/>
      <c r="BE54" s="25"/>
      <c r="BF54" s="25"/>
      <c r="BG54" s="25"/>
      <c r="BH54" s="25"/>
      <c r="BI54" s="26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32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32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</row>
    <row r="55" spans="1:171" ht="13.5" customHeight="1">
      <c r="A55" s="20" t="s">
        <v>150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1"/>
      <c r="AO55" s="22"/>
      <c r="AP55" s="22"/>
      <c r="AQ55" s="22"/>
      <c r="AR55" s="22"/>
      <c r="AS55" s="22"/>
      <c r="AT55" s="28" t="s">
        <v>151</v>
      </c>
      <c r="AU55" s="28"/>
      <c r="AV55" s="28"/>
      <c r="AW55" s="28"/>
      <c r="AX55" s="28"/>
      <c r="AY55" s="28"/>
      <c r="AZ55" s="28"/>
      <c r="BA55" s="28"/>
      <c r="BB55" s="28"/>
      <c r="BC55" s="29"/>
      <c r="BD55" s="30"/>
      <c r="BE55" s="30"/>
      <c r="BF55" s="30"/>
      <c r="BG55" s="30"/>
      <c r="BH55" s="30"/>
      <c r="BI55" s="31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33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32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</row>
    <row r="56" spans="1:171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1"/>
      <c r="AO56" s="22"/>
      <c r="AP56" s="22"/>
      <c r="AQ56" s="22"/>
      <c r="AR56" s="22"/>
      <c r="AS56" s="22"/>
      <c r="AT56" s="23" t="s">
        <v>152</v>
      </c>
      <c r="AU56" s="23"/>
      <c r="AV56" s="23"/>
      <c r="AW56" s="23"/>
      <c r="AX56" s="23"/>
      <c r="AY56" s="23"/>
      <c r="AZ56" s="23"/>
      <c r="BA56" s="23"/>
      <c r="BB56" s="23"/>
      <c r="BC56" s="24"/>
      <c r="BD56" s="25"/>
      <c r="BE56" s="25"/>
      <c r="BF56" s="25"/>
      <c r="BG56" s="25"/>
      <c r="BH56" s="25"/>
      <c r="BI56" s="26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32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32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</row>
    <row r="57" spans="1:171" ht="1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1"/>
      <c r="AO57" s="22"/>
      <c r="AP57" s="22"/>
      <c r="AQ57" s="22"/>
      <c r="AR57" s="22"/>
      <c r="AS57" s="22"/>
      <c r="AT57" s="23" t="s">
        <v>153</v>
      </c>
      <c r="AU57" s="23"/>
      <c r="AV57" s="23"/>
      <c r="AW57" s="23"/>
      <c r="AX57" s="23"/>
      <c r="AY57" s="23"/>
      <c r="AZ57" s="23"/>
      <c r="BA57" s="23"/>
      <c r="BB57" s="23"/>
      <c r="BC57" s="24"/>
      <c r="BD57" s="25"/>
      <c r="BE57" s="25"/>
      <c r="BF57" s="25"/>
      <c r="BG57" s="25"/>
      <c r="BH57" s="25"/>
      <c r="BI57" s="26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32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32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</row>
    <row r="58" spans="1:171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1"/>
      <c r="AO58" s="22"/>
      <c r="AP58" s="22"/>
      <c r="AQ58" s="22"/>
      <c r="AR58" s="22"/>
      <c r="AS58" s="22"/>
      <c r="AT58" s="23" t="s">
        <v>154</v>
      </c>
      <c r="AU58" s="23"/>
      <c r="AV58" s="23"/>
      <c r="AW58" s="23"/>
      <c r="AX58" s="23"/>
      <c r="AY58" s="23"/>
      <c r="AZ58" s="23"/>
      <c r="BA58" s="23"/>
      <c r="BB58" s="23"/>
      <c r="BC58" s="24"/>
      <c r="BD58" s="25"/>
      <c r="BE58" s="25"/>
      <c r="BF58" s="25"/>
      <c r="BG58" s="25"/>
      <c r="BH58" s="25"/>
      <c r="BI58" s="26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32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32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</row>
    <row r="59" spans="1:171" ht="14.25" customHeight="1">
      <c r="A59" s="20" t="s">
        <v>88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1"/>
      <c r="AO59" s="22"/>
      <c r="AP59" s="22"/>
      <c r="AQ59" s="22"/>
      <c r="AR59" s="22"/>
      <c r="AS59" s="22"/>
      <c r="AT59" s="28" t="s">
        <v>155</v>
      </c>
      <c r="AU59" s="28"/>
      <c r="AV59" s="28"/>
      <c r="AW59" s="28"/>
      <c r="AX59" s="28"/>
      <c r="AY59" s="28"/>
      <c r="AZ59" s="28"/>
      <c r="BA59" s="28"/>
      <c r="BB59" s="28"/>
      <c r="BC59" s="29"/>
      <c r="BD59" s="30"/>
      <c r="BE59" s="30"/>
      <c r="BF59" s="30"/>
      <c r="BG59" s="30"/>
      <c r="BH59" s="30"/>
      <c r="BI59" s="31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33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33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</row>
    <row r="60" spans="1:171" ht="11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1"/>
      <c r="AO60" s="22"/>
      <c r="AP60" s="22"/>
      <c r="AQ60" s="22"/>
      <c r="AR60" s="22"/>
      <c r="AS60" s="22"/>
      <c r="AT60" s="28"/>
      <c r="AU60" s="28"/>
      <c r="AV60" s="28"/>
      <c r="AW60" s="28"/>
      <c r="AX60" s="28"/>
      <c r="AY60" s="28"/>
      <c r="AZ60" s="28"/>
      <c r="BA60" s="28"/>
      <c r="BB60" s="28"/>
      <c r="BC60" s="29"/>
      <c r="BD60" s="30"/>
      <c r="BE60" s="30"/>
      <c r="BF60" s="30"/>
      <c r="BG60" s="30"/>
      <c r="BH60" s="30"/>
      <c r="BI60" s="31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</row>
    <row r="61" spans="1:171" ht="11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1"/>
      <c r="AO61" s="22"/>
      <c r="AP61" s="22"/>
      <c r="AQ61" s="22"/>
      <c r="AR61" s="22"/>
      <c r="AS61" s="22"/>
      <c r="AT61" s="23"/>
      <c r="AU61" s="23"/>
      <c r="AV61" s="23"/>
      <c r="AW61" s="23"/>
      <c r="AX61" s="23"/>
      <c r="AY61" s="23"/>
      <c r="AZ61" s="23"/>
      <c r="BA61" s="23"/>
      <c r="BB61" s="23"/>
      <c r="BC61" s="24"/>
      <c r="BD61" s="25"/>
      <c r="BE61" s="25"/>
      <c r="BF61" s="25"/>
      <c r="BG61" s="25"/>
      <c r="BH61" s="25"/>
      <c r="BI61" s="26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</row>
    <row r="62" spans="1:171" ht="11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7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5"/>
      <c r="BE62" s="25"/>
      <c r="BF62" s="25"/>
      <c r="BG62" s="25"/>
      <c r="BH62" s="25"/>
      <c r="BI62" s="26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</row>
    <row r="63" spans="1:171" ht="11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7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5"/>
      <c r="BE63" s="25"/>
      <c r="BF63" s="25"/>
      <c r="BG63" s="25"/>
      <c r="BH63" s="25"/>
      <c r="BI63" s="26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</row>
    <row r="64" spans="1:171" ht="11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7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4"/>
      <c r="BD64" s="25"/>
      <c r="BE64" s="25"/>
      <c r="BF64" s="25"/>
      <c r="BG64" s="25"/>
      <c r="BH64" s="25"/>
      <c r="BI64" s="26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</row>
    <row r="65" spans="1:171" ht="11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7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4"/>
      <c r="BD65" s="25"/>
      <c r="BE65" s="25"/>
      <c r="BF65" s="25"/>
      <c r="BG65" s="25"/>
      <c r="BH65" s="25"/>
      <c r="BI65" s="26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</row>
    <row r="66" spans="1:171" ht="11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7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4"/>
      <c r="BD66" s="25"/>
      <c r="BE66" s="25"/>
      <c r="BF66" s="25"/>
      <c r="BG66" s="25"/>
      <c r="BH66" s="25"/>
      <c r="BI66" s="26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</row>
  </sheetData>
  <mergeCells count="519">
    <mergeCell ref="CF66:DA66"/>
    <mergeCell ref="DB66:DR66"/>
    <mergeCell ref="DS66:EI66"/>
    <mergeCell ref="EJ66:EZ66"/>
    <mergeCell ref="A66:AM66"/>
    <mergeCell ref="AN66:AS66"/>
    <mergeCell ref="AT66:BI66"/>
    <mergeCell ref="BJ66:CE66"/>
    <mergeCell ref="CF65:DA65"/>
    <mergeCell ref="DB65:DR65"/>
    <mergeCell ref="DS65:EI65"/>
    <mergeCell ref="EJ65:EZ65"/>
    <mergeCell ref="A65:AM65"/>
    <mergeCell ref="AN65:AS65"/>
    <mergeCell ref="AT65:BI65"/>
    <mergeCell ref="BJ65:CE65"/>
    <mergeCell ref="CF64:DA64"/>
    <mergeCell ref="DB64:DR64"/>
    <mergeCell ref="DS64:EI64"/>
    <mergeCell ref="EJ64:EZ64"/>
    <mergeCell ref="A64:AM64"/>
    <mergeCell ref="AN64:AS64"/>
    <mergeCell ref="AT64:BI64"/>
    <mergeCell ref="BJ64:CE64"/>
    <mergeCell ref="CF63:DA63"/>
    <mergeCell ref="DB63:DR63"/>
    <mergeCell ref="DS63:EI63"/>
    <mergeCell ref="EJ63:EZ63"/>
    <mergeCell ref="A63:AM63"/>
    <mergeCell ref="AN63:AS63"/>
    <mergeCell ref="AT63:BI63"/>
    <mergeCell ref="BJ63:CE63"/>
    <mergeCell ref="CF62:DA62"/>
    <mergeCell ref="DB62:DR62"/>
    <mergeCell ref="DS62:EI62"/>
    <mergeCell ref="EJ62:EZ62"/>
    <mergeCell ref="A62:AM62"/>
    <mergeCell ref="AN62:AS62"/>
    <mergeCell ref="AT62:BI62"/>
    <mergeCell ref="BJ62:CE62"/>
    <mergeCell ref="CF25:DA25"/>
    <mergeCell ref="DB25:DR25"/>
    <mergeCell ref="DS25:EI25"/>
    <mergeCell ref="EJ25:EZ25"/>
    <mergeCell ref="A25:AM25"/>
    <mergeCell ref="AN25:AS25"/>
    <mergeCell ref="AT25:BI25"/>
    <mergeCell ref="BJ25:CE25"/>
    <mergeCell ref="FA57:FO57"/>
    <mergeCell ref="FA64:FO64"/>
    <mergeCell ref="FA66:FO66"/>
    <mergeCell ref="FA65:FO65"/>
    <mergeCell ref="FA58:FO58"/>
    <mergeCell ref="FA59:FO59"/>
    <mergeCell ref="FA63:FO63"/>
    <mergeCell ref="FA60:FO60"/>
    <mergeCell ref="FA61:FO61"/>
    <mergeCell ref="FA62:FO62"/>
    <mergeCell ref="CF61:DA61"/>
    <mergeCell ref="DB61:DR61"/>
    <mergeCell ref="DS61:EI61"/>
    <mergeCell ref="EJ61:EZ61"/>
    <mergeCell ref="A61:AM61"/>
    <mergeCell ref="AN61:AS61"/>
    <mergeCell ref="AT61:BI61"/>
    <mergeCell ref="BJ61:CE61"/>
    <mergeCell ref="FA55:FO55"/>
    <mergeCell ref="A60:AM60"/>
    <mergeCell ref="AN60:AS60"/>
    <mergeCell ref="AT60:BI60"/>
    <mergeCell ref="BJ60:CE60"/>
    <mergeCell ref="CF60:DA60"/>
    <mergeCell ref="DB60:DR60"/>
    <mergeCell ref="DS60:EI60"/>
    <mergeCell ref="EJ60:EZ60"/>
    <mergeCell ref="FA56:FO56"/>
    <mergeCell ref="CF59:DA59"/>
    <mergeCell ref="DB59:DR59"/>
    <mergeCell ref="DS59:EI59"/>
    <mergeCell ref="EJ59:EZ59"/>
    <mergeCell ref="A59:AM59"/>
    <mergeCell ref="AN59:AS59"/>
    <mergeCell ref="AT59:BI59"/>
    <mergeCell ref="BJ59:CE59"/>
    <mergeCell ref="FA52:FO52"/>
    <mergeCell ref="A58:AM58"/>
    <mergeCell ref="AN58:AS58"/>
    <mergeCell ref="AT58:BI58"/>
    <mergeCell ref="BJ58:CE58"/>
    <mergeCell ref="CF58:DA58"/>
    <mergeCell ref="DB58:DR58"/>
    <mergeCell ref="DS58:EI58"/>
    <mergeCell ref="EJ58:EZ58"/>
    <mergeCell ref="FA54:FO54"/>
    <mergeCell ref="CF56:DA56"/>
    <mergeCell ref="DB56:DR56"/>
    <mergeCell ref="DS56:EI56"/>
    <mergeCell ref="EJ56:EZ56"/>
    <mergeCell ref="A56:AM56"/>
    <mergeCell ref="AN56:AS56"/>
    <mergeCell ref="AT56:BI56"/>
    <mergeCell ref="BJ56:CE56"/>
    <mergeCell ref="FA50:FO50"/>
    <mergeCell ref="A55:AM55"/>
    <mergeCell ref="AN55:AS55"/>
    <mergeCell ref="AT55:BI55"/>
    <mergeCell ref="BJ55:CE55"/>
    <mergeCell ref="CF55:DA55"/>
    <mergeCell ref="DB55:DR55"/>
    <mergeCell ref="DS55:EI55"/>
    <mergeCell ref="EJ55:EZ55"/>
    <mergeCell ref="FA51:FO51"/>
    <mergeCell ref="CF50:DA50"/>
    <mergeCell ref="DB50:DR50"/>
    <mergeCell ref="DS50:EI50"/>
    <mergeCell ref="EJ50:EZ50"/>
    <mergeCell ref="A50:AM50"/>
    <mergeCell ref="AN50:AS50"/>
    <mergeCell ref="AT50:BI50"/>
    <mergeCell ref="BJ50:CE50"/>
    <mergeCell ref="FA48:FO48"/>
    <mergeCell ref="A49:AM49"/>
    <mergeCell ref="AN49:AS49"/>
    <mergeCell ref="AT49:BI49"/>
    <mergeCell ref="BJ49:CE49"/>
    <mergeCell ref="CF49:DA49"/>
    <mergeCell ref="DB49:DR49"/>
    <mergeCell ref="DS49:EI49"/>
    <mergeCell ref="EJ49:EZ49"/>
    <mergeCell ref="FA49:FO49"/>
    <mergeCell ref="CF48:DA48"/>
    <mergeCell ref="DB48:DR48"/>
    <mergeCell ref="DS48:EI48"/>
    <mergeCell ref="EJ48:EZ48"/>
    <mergeCell ref="A48:AM48"/>
    <mergeCell ref="AN48:AS48"/>
    <mergeCell ref="AT48:BI48"/>
    <mergeCell ref="BJ48:CE48"/>
    <mergeCell ref="FA46:FO46"/>
    <mergeCell ref="A47:AM47"/>
    <mergeCell ref="AN47:AS47"/>
    <mergeCell ref="AT47:BI47"/>
    <mergeCell ref="BJ47:CE47"/>
    <mergeCell ref="CF47:DA47"/>
    <mergeCell ref="DB47:DR47"/>
    <mergeCell ref="DS47:EI47"/>
    <mergeCell ref="EJ47:EZ47"/>
    <mergeCell ref="FA47:FO47"/>
    <mergeCell ref="CF46:DA46"/>
    <mergeCell ref="DB46:DR46"/>
    <mergeCell ref="DS46:EI46"/>
    <mergeCell ref="EJ46:EZ46"/>
    <mergeCell ref="A46:AM46"/>
    <mergeCell ref="AN46:AS46"/>
    <mergeCell ref="AT46:BI46"/>
    <mergeCell ref="BJ46:CE46"/>
    <mergeCell ref="FA43:FO43"/>
    <mergeCell ref="A44:AM44"/>
    <mergeCell ref="AN44:AS44"/>
    <mergeCell ref="AT44:BI44"/>
    <mergeCell ref="BJ44:CE44"/>
    <mergeCell ref="CF44:DA44"/>
    <mergeCell ref="DB44:DR44"/>
    <mergeCell ref="DS44:EI44"/>
    <mergeCell ref="EJ44:EZ44"/>
    <mergeCell ref="FA44:FO44"/>
    <mergeCell ref="CF43:DA43"/>
    <mergeCell ref="DB43:DR43"/>
    <mergeCell ref="DS43:EI43"/>
    <mergeCell ref="EJ43:EZ43"/>
    <mergeCell ref="A43:AM43"/>
    <mergeCell ref="AN43:AS43"/>
    <mergeCell ref="AT43:BI43"/>
    <mergeCell ref="BJ43:CE43"/>
    <mergeCell ref="FA33:FO33"/>
    <mergeCell ref="A34:AM34"/>
    <mergeCell ref="AN34:AS34"/>
    <mergeCell ref="AT34:BI34"/>
    <mergeCell ref="BJ34:CE34"/>
    <mergeCell ref="CF34:DA34"/>
    <mergeCell ref="DB34:DR34"/>
    <mergeCell ref="DS34:EI34"/>
    <mergeCell ref="EJ34:EZ34"/>
    <mergeCell ref="FA34:FO34"/>
    <mergeCell ref="EJ32:EZ32"/>
    <mergeCell ref="FA32:FO32"/>
    <mergeCell ref="A33:AM33"/>
    <mergeCell ref="AN33:AS33"/>
    <mergeCell ref="AT33:BI33"/>
    <mergeCell ref="BJ33:CE33"/>
    <mergeCell ref="CF33:DA33"/>
    <mergeCell ref="DB33:DR33"/>
    <mergeCell ref="DS33:EI33"/>
    <mergeCell ref="EJ33:EZ33"/>
    <mergeCell ref="FA31:FO31"/>
    <mergeCell ref="CF26:DA26"/>
    <mergeCell ref="DB26:DR26"/>
    <mergeCell ref="A32:AM32"/>
    <mergeCell ref="AN32:AS32"/>
    <mergeCell ref="AT32:BI32"/>
    <mergeCell ref="BJ32:CE32"/>
    <mergeCell ref="CF32:DA32"/>
    <mergeCell ref="DB32:DR32"/>
    <mergeCell ref="DS32:EI32"/>
    <mergeCell ref="CF31:DA31"/>
    <mergeCell ref="DB31:DR31"/>
    <mergeCell ref="DS31:EI31"/>
    <mergeCell ref="EJ31:EZ31"/>
    <mergeCell ref="DS26:EI26"/>
    <mergeCell ref="EJ26:EZ26"/>
    <mergeCell ref="FA23:FO23"/>
    <mergeCell ref="FA24:FO24"/>
    <mergeCell ref="FA26:FO26"/>
    <mergeCell ref="FA25:FO25"/>
    <mergeCell ref="DS23:EI23"/>
    <mergeCell ref="EJ23:EZ23"/>
    <mergeCell ref="CF24:DA24"/>
    <mergeCell ref="DB24:DR24"/>
    <mergeCell ref="DS24:EI24"/>
    <mergeCell ref="EJ24:EZ24"/>
    <mergeCell ref="CF23:DA23"/>
    <mergeCell ref="DB23:DR23"/>
    <mergeCell ref="DS21:EI21"/>
    <mergeCell ref="EJ21:EZ21"/>
    <mergeCell ref="CF22:DA22"/>
    <mergeCell ref="DB22:DR22"/>
    <mergeCell ref="DS22:EI22"/>
    <mergeCell ref="CF21:DA21"/>
    <mergeCell ref="DB21:DR21"/>
    <mergeCell ref="EJ19:EZ19"/>
    <mergeCell ref="FA22:FO22"/>
    <mergeCell ref="CF20:DA20"/>
    <mergeCell ref="DB20:DR20"/>
    <mergeCell ref="DS20:EI20"/>
    <mergeCell ref="EJ20:EZ20"/>
    <mergeCell ref="CF18:DA18"/>
    <mergeCell ref="DB18:DR18"/>
    <mergeCell ref="DS18:EI18"/>
    <mergeCell ref="EJ18:EZ18"/>
    <mergeCell ref="CF37:DA37"/>
    <mergeCell ref="DB37:DR37"/>
    <mergeCell ref="DS37:EI37"/>
    <mergeCell ref="EJ37:EZ37"/>
    <mergeCell ref="A37:AM37"/>
    <mergeCell ref="AN37:AS37"/>
    <mergeCell ref="AT37:BI37"/>
    <mergeCell ref="BJ37:CE37"/>
    <mergeCell ref="DS17:EI17"/>
    <mergeCell ref="EJ17:EZ17"/>
    <mergeCell ref="FA17:FO17"/>
    <mergeCell ref="EJ36:EZ36"/>
    <mergeCell ref="FA36:FO36"/>
    <mergeCell ref="FA19:FO19"/>
    <mergeCell ref="FA21:FO21"/>
    <mergeCell ref="FA18:FO18"/>
    <mergeCell ref="FA20:FO20"/>
    <mergeCell ref="EJ22:EZ22"/>
    <mergeCell ref="FA16:FO16"/>
    <mergeCell ref="DB15:DR15"/>
    <mergeCell ref="DS15:EI15"/>
    <mergeCell ref="EJ15:EZ15"/>
    <mergeCell ref="FA15:FO15"/>
    <mergeCell ref="CF16:DA16"/>
    <mergeCell ref="DB16:DR16"/>
    <mergeCell ref="DS16:EI16"/>
    <mergeCell ref="EJ16:EZ16"/>
    <mergeCell ref="EJ14:EX14"/>
    <mergeCell ref="FA14:FO14"/>
    <mergeCell ref="CF13:DA13"/>
    <mergeCell ref="DB13:DR13"/>
    <mergeCell ref="DS13:EI13"/>
    <mergeCell ref="EJ13:EZ13"/>
    <mergeCell ref="BJ14:CC14"/>
    <mergeCell ref="CF14:DA14"/>
    <mergeCell ref="DB14:DR14"/>
    <mergeCell ref="DS14:EG14"/>
    <mergeCell ref="ET1:FJ1"/>
    <mergeCell ref="ET2:FJ2"/>
    <mergeCell ref="ET3:FJ3"/>
    <mergeCell ref="ET4:FJ4"/>
    <mergeCell ref="ET10:FJ11"/>
    <mergeCell ref="ET12:FJ12"/>
    <mergeCell ref="FA13:FO13"/>
    <mergeCell ref="CO3:CP3"/>
    <mergeCell ref="ET8:FJ8"/>
    <mergeCell ref="ET5:FJ5"/>
    <mergeCell ref="V6:EB6"/>
    <mergeCell ref="ET6:FJ6"/>
    <mergeCell ref="BO3:CI3"/>
    <mergeCell ref="AI5:EB5"/>
    <mergeCell ref="ET7:FJ7"/>
    <mergeCell ref="A24:AM24"/>
    <mergeCell ref="AN24:AS24"/>
    <mergeCell ref="CJ3:CN3"/>
    <mergeCell ref="AT23:BI23"/>
    <mergeCell ref="BJ23:CE23"/>
    <mergeCell ref="A9:FJ9"/>
    <mergeCell ref="AT10:BI11"/>
    <mergeCell ref="BJ10:CE11"/>
    <mergeCell ref="A12:AM12"/>
    <mergeCell ref="BJ24:CE24"/>
    <mergeCell ref="BJ22:CE22"/>
    <mergeCell ref="BJ20:CE20"/>
    <mergeCell ref="A23:AM23"/>
    <mergeCell ref="AN23:AS23"/>
    <mergeCell ref="A21:AM21"/>
    <mergeCell ref="AN21:AS21"/>
    <mergeCell ref="AT21:BI21"/>
    <mergeCell ref="BJ21:CE21"/>
    <mergeCell ref="AT24:BI24"/>
    <mergeCell ref="AN12:AS12"/>
    <mergeCell ref="CF10:ES10"/>
    <mergeCell ref="CF11:CV11"/>
    <mergeCell ref="AN10:AS11"/>
    <mergeCell ref="AT12:BI12"/>
    <mergeCell ref="BJ12:CE12"/>
    <mergeCell ref="CF12:CV12"/>
    <mergeCell ref="CW12:DM12"/>
    <mergeCell ref="DN12:ED12"/>
    <mergeCell ref="EE12:ES12"/>
    <mergeCell ref="A10:AM11"/>
    <mergeCell ref="CW11:DM11"/>
    <mergeCell ref="DN11:ED11"/>
    <mergeCell ref="EE11:ES11"/>
    <mergeCell ref="A31:AM31"/>
    <mergeCell ref="AN31:AS31"/>
    <mergeCell ref="BJ31:CE31"/>
    <mergeCell ref="AT26:BI26"/>
    <mergeCell ref="AT31:BI31"/>
    <mergeCell ref="A26:AM26"/>
    <mergeCell ref="AN26:AS26"/>
    <mergeCell ref="BJ26:CE26"/>
    <mergeCell ref="A27:AM27"/>
    <mergeCell ref="AN27:AS27"/>
    <mergeCell ref="A13:AM13"/>
    <mergeCell ref="AN13:AS13"/>
    <mergeCell ref="AT13:BI13"/>
    <mergeCell ref="BJ13:CE13"/>
    <mergeCell ref="A14:AM14"/>
    <mergeCell ref="AN14:AS14"/>
    <mergeCell ref="AT14:BI14"/>
    <mergeCell ref="A15:AM15"/>
    <mergeCell ref="AN15:AS15"/>
    <mergeCell ref="AT15:BI15"/>
    <mergeCell ref="BJ15:CE15"/>
    <mergeCell ref="CF15:DA15"/>
    <mergeCell ref="A17:AM17"/>
    <mergeCell ref="AN17:AS17"/>
    <mergeCell ref="AT17:BI17"/>
    <mergeCell ref="BJ17:CE17"/>
    <mergeCell ref="A16:AM16"/>
    <mergeCell ref="AN16:AS16"/>
    <mergeCell ref="AT16:BI16"/>
    <mergeCell ref="BJ16:CE16"/>
    <mergeCell ref="CF17:DA17"/>
    <mergeCell ref="DB17:DR17"/>
    <mergeCell ref="FA35:FO35"/>
    <mergeCell ref="A36:AM36"/>
    <mergeCell ref="AN36:AS36"/>
    <mergeCell ref="AT36:BI36"/>
    <mergeCell ref="BJ36:CE36"/>
    <mergeCell ref="CF36:DA36"/>
    <mergeCell ref="DB36:DR36"/>
    <mergeCell ref="DS36:EI36"/>
    <mergeCell ref="CF35:DA35"/>
    <mergeCell ref="DB35:DR35"/>
    <mergeCell ref="DS35:EI35"/>
    <mergeCell ref="EJ35:EZ35"/>
    <mergeCell ref="A35:AM35"/>
    <mergeCell ref="AN35:AS35"/>
    <mergeCell ref="AT35:BI35"/>
    <mergeCell ref="BJ35:CE35"/>
    <mergeCell ref="BJ19:CE19"/>
    <mergeCell ref="CF19:DA19"/>
    <mergeCell ref="DB19:DR19"/>
    <mergeCell ref="DS19:EI19"/>
    <mergeCell ref="AN18:AS18"/>
    <mergeCell ref="AT18:BI18"/>
    <mergeCell ref="BJ18:CE18"/>
    <mergeCell ref="A18:AM18"/>
    <mergeCell ref="A19:AM19"/>
    <mergeCell ref="AN19:AS19"/>
    <mergeCell ref="AT19:BI19"/>
    <mergeCell ref="A22:AM22"/>
    <mergeCell ref="AN22:AS22"/>
    <mergeCell ref="AT22:BI22"/>
    <mergeCell ref="A20:AM20"/>
    <mergeCell ref="AN20:AS20"/>
    <mergeCell ref="AT20:BI20"/>
    <mergeCell ref="A52:AM52"/>
    <mergeCell ref="AN52:AS52"/>
    <mergeCell ref="AT52:BI52"/>
    <mergeCell ref="BJ52:CE52"/>
    <mergeCell ref="CF51:DA51"/>
    <mergeCell ref="DB51:DR51"/>
    <mergeCell ref="DS51:EI51"/>
    <mergeCell ref="EJ51:EZ51"/>
    <mergeCell ref="A51:AM51"/>
    <mergeCell ref="AN51:AS51"/>
    <mergeCell ref="AT51:BI51"/>
    <mergeCell ref="BJ51:CE51"/>
    <mergeCell ref="FA45:FO45"/>
    <mergeCell ref="AT57:BI57"/>
    <mergeCell ref="A57:AM57"/>
    <mergeCell ref="AN57:AS57"/>
    <mergeCell ref="BJ57:CE57"/>
    <mergeCell ref="CF57:DA57"/>
    <mergeCell ref="DB57:DR57"/>
    <mergeCell ref="DS57:EI57"/>
    <mergeCell ref="EJ57:EZ57"/>
    <mergeCell ref="FA53:FO53"/>
    <mergeCell ref="CF45:DA45"/>
    <mergeCell ref="DB45:DR45"/>
    <mergeCell ref="DS45:EI45"/>
    <mergeCell ref="EJ45:EZ45"/>
    <mergeCell ref="A45:AM45"/>
    <mergeCell ref="AN45:AS45"/>
    <mergeCell ref="AT45:BI45"/>
    <mergeCell ref="BJ45:CE45"/>
    <mergeCell ref="AT27:BI27"/>
    <mergeCell ref="BJ27:CE27"/>
    <mergeCell ref="CF27:DA27"/>
    <mergeCell ref="DB27:DR27"/>
    <mergeCell ref="DS27:EI27"/>
    <mergeCell ref="EJ27:EZ27"/>
    <mergeCell ref="FA27:FO27"/>
    <mergeCell ref="A28:AM28"/>
    <mergeCell ref="AN28:AS28"/>
    <mergeCell ref="AT28:BI28"/>
    <mergeCell ref="BJ28:CE28"/>
    <mergeCell ref="CF28:DA28"/>
    <mergeCell ref="DB28:DR28"/>
    <mergeCell ref="DS28:EI28"/>
    <mergeCell ref="EJ28:EZ28"/>
    <mergeCell ref="FA28:FO28"/>
    <mergeCell ref="A29:AM29"/>
    <mergeCell ref="AN29:AS29"/>
    <mergeCell ref="AT29:BI29"/>
    <mergeCell ref="BJ29:CE29"/>
    <mergeCell ref="CF29:DA29"/>
    <mergeCell ref="DB29:DR29"/>
    <mergeCell ref="DS29:EI29"/>
    <mergeCell ref="EJ29:EZ29"/>
    <mergeCell ref="FA29:FO29"/>
    <mergeCell ref="A30:AM30"/>
    <mergeCell ref="AN30:AS30"/>
    <mergeCell ref="AT30:BI30"/>
    <mergeCell ref="BJ30:CE30"/>
    <mergeCell ref="CF30:DA30"/>
    <mergeCell ref="DB30:DR30"/>
    <mergeCell ref="DS30:EI30"/>
    <mergeCell ref="EJ30:EZ30"/>
    <mergeCell ref="FA30:FO30"/>
    <mergeCell ref="CF52:DA52"/>
    <mergeCell ref="DB52:DR52"/>
    <mergeCell ref="DS52:EI52"/>
    <mergeCell ref="EJ52:EZ52"/>
    <mergeCell ref="A53:AM53"/>
    <mergeCell ref="AN53:AS53"/>
    <mergeCell ref="AT53:BI53"/>
    <mergeCell ref="BJ53:CE53"/>
    <mergeCell ref="CF53:DA53"/>
    <mergeCell ref="DB53:DR53"/>
    <mergeCell ref="DS53:EI53"/>
    <mergeCell ref="EJ53:EZ53"/>
    <mergeCell ref="A54:AM54"/>
    <mergeCell ref="AN54:AS54"/>
    <mergeCell ref="AT54:BI54"/>
    <mergeCell ref="BJ54:CE54"/>
    <mergeCell ref="CF54:DA54"/>
    <mergeCell ref="DB54:DR54"/>
    <mergeCell ref="DS54:EI54"/>
    <mergeCell ref="EJ54:EZ54"/>
    <mergeCell ref="FA37:FO37"/>
    <mergeCell ref="A38:AM38"/>
    <mergeCell ref="AN38:AS38"/>
    <mergeCell ref="AT38:BI38"/>
    <mergeCell ref="BJ38:CE38"/>
    <mergeCell ref="CF38:DA38"/>
    <mergeCell ref="DB38:DR38"/>
    <mergeCell ref="DS38:EI38"/>
    <mergeCell ref="EJ38:EZ38"/>
    <mergeCell ref="FA38:FO38"/>
    <mergeCell ref="A39:AM39"/>
    <mergeCell ref="AN39:AS39"/>
    <mergeCell ref="AT39:BI39"/>
    <mergeCell ref="BJ39:CE39"/>
    <mergeCell ref="CF39:DA39"/>
    <mergeCell ref="DB39:DR39"/>
    <mergeCell ref="DS39:EI39"/>
    <mergeCell ref="EJ39:EZ39"/>
    <mergeCell ref="FA39:FO39"/>
    <mergeCell ref="A40:AM40"/>
    <mergeCell ref="AN40:AS40"/>
    <mergeCell ref="AT40:BI40"/>
    <mergeCell ref="BJ40:CE40"/>
    <mergeCell ref="CF40:DA40"/>
    <mergeCell ref="DB40:DR40"/>
    <mergeCell ref="DS40:EI40"/>
    <mergeCell ref="EJ40:EZ40"/>
    <mergeCell ref="FA40:FO40"/>
    <mergeCell ref="A41:AM41"/>
    <mergeCell ref="AN41:AS41"/>
    <mergeCell ref="AT41:BI41"/>
    <mergeCell ref="BJ41:CE41"/>
    <mergeCell ref="CF41:DA41"/>
    <mergeCell ref="DB41:DR41"/>
    <mergeCell ref="DS41:EI41"/>
    <mergeCell ref="EJ41:EZ41"/>
    <mergeCell ref="FA41:FO41"/>
    <mergeCell ref="A42:AM42"/>
    <mergeCell ref="AN42:AS42"/>
    <mergeCell ref="AT42:BI42"/>
    <mergeCell ref="BJ42:CE42"/>
    <mergeCell ref="CF42:DA42"/>
    <mergeCell ref="DB42:DR42"/>
    <mergeCell ref="DS42:EI42"/>
    <mergeCell ref="EJ42:EZ42"/>
    <mergeCell ref="FA42:FO4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87"/>
  <sheetViews>
    <sheetView tabSelected="1" view="pageBreakPreview" zoomScaleSheetLayoutView="100" workbookViewId="0" topLeftCell="O57">
      <selection activeCell="DX44" sqref="DX44:EJ44"/>
    </sheetView>
  </sheetViews>
  <sheetFormatPr defaultColWidth="9.00390625" defaultRowHeight="12.75"/>
  <cols>
    <col min="1" max="25" width="0.875" style="1" customWidth="1"/>
    <col min="26" max="26" width="2.25390625" style="1" customWidth="1"/>
    <col min="27" max="27" width="0.2421875" style="1" customWidth="1"/>
    <col min="28" max="28" width="0.875" style="1" hidden="1" customWidth="1"/>
    <col min="29" max="29" width="0.2421875" style="1" customWidth="1"/>
    <col min="30" max="30" width="0.6171875" style="1" hidden="1" customWidth="1"/>
    <col min="31" max="31" width="0.74609375" style="1" hidden="1" customWidth="1"/>
    <col min="32" max="33" width="0.875" style="1" hidden="1" customWidth="1"/>
    <col min="34" max="34" width="0.2421875" style="1" hidden="1" customWidth="1"/>
    <col min="35" max="36" width="0.875" style="1" hidden="1" customWidth="1"/>
    <col min="37" max="53" width="0.875" style="1" customWidth="1"/>
    <col min="54" max="54" width="14.125" style="1" customWidth="1"/>
    <col min="55" max="68" width="0.875" style="1" customWidth="1"/>
    <col min="69" max="69" width="1.75390625" style="1" customWidth="1"/>
    <col min="70" max="70" width="0.875" style="1" hidden="1" customWidth="1"/>
    <col min="71" max="71" width="0.12890625" style="1" hidden="1" customWidth="1"/>
    <col min="72" max="72" width="0.875" style="1" hidden="1" customWidth="1"/>
    <col min="73" max="84" width="0.875" style="1" customWidth="1"/>
    <col min="85" max="85" width="2.875" style="1" customWidth="1"/>
    <col min="86" max="108" width="0.875" style="1" customWidth="1"/>
    <col min="109" max="109" width="0.12890625" style="1" customWidth="1"/>
    <col min="110" max="110" width="0.875" style="1" hidden="1" customWidth="1"/>
    <col min="111" max="111" width="0.12890625" style="1" customWidth="1"/>
    <col min="112" max="112" width="0.875" style="1" hidden="1" customWidth="1"/>
    <col min="113" max="113" width="0.74609375" style="1" hidden="1" customWidth="1"/>
    <col min="114" max="114" width="0.875" style="1" hidden="1" customWidth="1"/>
    <col min="115" max="122" width="0.875" style="1" customWidth="1"/>
    <col min="123" max="123" width="1.625" style="1" hidden="1" customWidth="1"/>
    <col min="124" max="124" width="0.12890625" style="1" customWidth="1"/>
    <col min="125" max="125" width="0.37109375" style="1" hidden="1" customWidth="1"/>
    <col min="126" max="127" width="0.875" style="1" hidden="1" customWidth="1"/>
    <col min="128" max="139" width="0.875" style="1" customWidth="1"/>
    <col min="140" max="140" width="2.25390625" style="1" customWidth="1"/>
    <col min="141" max="152" width="0.875" style="1" customWidth="1"/>
    <col min="153" max="153" width="2.375" style="1" customWidth="1"/>
    <col min="154" max="165" width="0.875" style="1" customWidth="1"/>
    <col min="166" max="166" width="2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77</v>
      </c>
    </row>
    <row r="2" spans="1:166" ht="19.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</row>
    <row r="3" spans="1:166" ht="14.25" customHeight="1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  <c r="AK3" s="59" t="s">
        <v>20</v>
      </c>
      <c r="AL3" s="49"/>
      <c r="AM3" s="49"/>
      <c r="AN3" s="49"/>
      <c r="AO3" s="49"/>
      <c r="AP3" s="50"/>
      <c r="AQ3" s="59" t="s">
        <v>66</v>
      </c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50"/>
      <c r="BC3" s="59" t="s">
        <v>63</v>
      </c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50"/>
      <c r="BU3" s="59" t="s">
        <v>28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50"/>
      <c r="CH3" s="53" t="s">
        <v>21</v>
      </c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5"/>
      <c r="EK3" s="53" t="s">
        <v>30</v>
      </c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</row>
    <row r="4" spans="1:166" ht="33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/>
      <c r="AK4" s="60"/>
      <c r="AL4" s="51"/>
      <c r="AM4" s="51"/>
      <c r="AN4" s="51"/>
      <c r="AO4" s="51"/>
      <c r="AP4" s="52"/>
      <c r="AQ4" s="60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2"/>
      <c r="BC4" s="60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2"/>
      <c r="BU4" s="60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2"/>
      <c r="CH4" s="54" t="s">
        <v>65</v>
      </c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5"/>
      <c r="CX4" s="53" t="s">
        <v>22</v>
      </c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5"/>
      <c r="DK4" s="53" t="s">
        <v>23</v>
      </c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5"/>
      <c r="DX4" s="53" t="s">
        <v>24</v>
      </c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5"/>
      <c r="EK4" s="60" t="s">
        <v>29</v>
      </c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2"/>
      <c r="EX4" s="60" t="s">
        <v>36</v>
      </c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</row>
    <row r="5" spans="1:166" ht="12" thickBot="1">
      <c r="A5" s="67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  <c r="AK5" s="56">
        <v>2</v>
      </c>
      <c r="AL5" s="57"/>
      <c r="AM5" s="57"/>
      <c r="AN5" s="57"/>
      <c r="AO5" s="57"/>
      <c r="AP5" s="58"/>
      <c r="AQ5" s="56">
        <v>3</v>
      </c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8"/>
      <c r="BC5" s="56">
        <v>4</v>
      </c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8"/>
      <c r="BU5" s="56">
        <v>5</v>
      </c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8"/>
      <c r="CH5" s="56">
        <v>6</v>
      </c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8"/>
      <c r="CX5" s="56">
        <v>7</v>
      </c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8"/>
      <c r="DK5" s="56">
        <v>8</v>
      </c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8"/>
      <c r="DX5" s="56">
        <v>9</v>
      </c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8"/>
      <c r="EK5" s="56">
        <v>10</v>
      </c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6">
        <v>11</v>
      </c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</row>
    <row r="6" spans="1:166" ht="13.5" customHeight="1" thickBot="1">
      <c r="A6" s="163" t="s">
        <v>27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4" t="s">
        <v>39</v>
      </c>
      <c r="AL6" s="165"/>
      <c r="AM6" s="165"/>
      <c r="AN6" s="165"/>
      <c r="AO6" s="165"/>
      <c r="AP6" s="165"/>
      <c r="AQ6" s="166" t="s">
        <v>89</v>
      </c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>
        <f>BC8+BC45+BC49+BC56+BC60+BC78+BC83</f>
        <v>6937500</v>
      </c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29">
        <v>6937500</v>
      </c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69">
        <f>CH8+CH45+CH49+CH56+CH60+CH78+CH83</f>
        <v>1233037.5699999998</v>
      </c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1"/>
      <c r="CX6" s="172" t="s">
        <v>187</v>
      </c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 t="s">
        <v>187</v>
      </c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30">
        <f>CH6</f>
        <v>1233037.5699999998</v>
      </c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>
        <f>EK8+EK45+EK49+EK56+EK60+EK78+EK83</f>
        <v>5704462.43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>
        <f>BC6-CH6</f>
        <v>5704462.43</v>
      </c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73"/>
    </row>
    <row r="7" spans="1:166" ht="12" customHeight="1" thickBot="1">
      <c r="A7" s="174" t="s">
        <v>90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21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9" t="s">
        <v>187</v>
      </c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32" t="s">
        <v>187</v>
      </c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 t="s">
        <v>187</v>
      </c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19" t="s">
        <v>187</v>
      </c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 t="s">
        <v>187</v>
      </c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32" t="s">
        <v>187</v>
      </c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88" t="s">
        <v>187</v>
      </c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 t="s">
        <v>187</v>
      </c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9"/>
    </row>
    <row r="8" spans="1:166" ht="12.75" customHeight="1" thickBot="1">
      <c r="A8" s="174" t="s">
        <v>188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87"/>
      <c r="AL8" s="23"/>
      <c r="AM8" s="23"/>
      <c r="AN8" s="23"/>
      <c r="AO8" s="23"/>
      <c r="AP8" s="23"/>
      <c r="AQ8" s="28" t="s">
        <v>168</v>
      </c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175">
        <f>BC9+BC15+BC35+BC40+BC38</f>
        <v>3166200</v>
      </c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29">
        <f>BC8</f>
        <v>3166200</v>
      </c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1">
        <f>CH9+CH15+CH40+CH35+CH38</f>
        <v>493218.64999999997</v>
      </c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3"/>
      <c r="CX8" s="19" t="s">
        <v>187</v>
      </c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 t="s">
        <v>187</v>
      </c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33">
        <f aca="true" t="shared" si="0" ref="DX8:DX13">CH8</f>
        <v>493218.64999999997</v>
      </c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85">
        <f>EK9+EK15+EK35+EK38+EK40</f>
        <v>2672981.3499999996</v>
      </c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>
        <f>BU8-CH8</f>
        <v>2672981.35</v>
      </c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128"/>
    </row>
    <row r="9" spans="1:166" ht="12.75" customHeight="1" thickBot="1">
      <c r="A9" s="144" t="s">
        <v>172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18" t="s">
        <v>91</v>
      </c>
      <c r="AL9" s="119"/>
      <c r="AM9" s="119"/>
      <c r="AN9" s="119"/>
      <c r="AO9" s="119"/>
      <c r="AP9" s="119"/>
      <c r="AQ9" s="119" t="s">
        <v>166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29">
        <f>BC10</f>
        <v>696200</v>
      </c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>
        <f>BU10</f>
        <v>696200</v>
      </c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>
        <f>CH10</f>
        <v>113034.5</v>
      </c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7" t="s">
        <v>187</v>
      </c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 t="s">
        <v>187</v>
      </c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9">
        <f t="shared" si="0"/>
        <v>113034.5</v>
      </c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30">
        <f>EK10</f>
        <v>583165.5</v>
      </c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>
        <f>BU9-DX9</f>
        <v>583165.5</v>
      </c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73"/>
    </row>
    <row r="10" spans="1:166" ht="12.75" customHeight="1" thickBot="1">
      <c r="A10" s="144" t="s">
        <v>170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20" t="s">
        <v>92</v>
      </c>
      <c r="AL10" s="28"/>
      <c r="AM10" s="28"/>
      <c r="AN10" s="28"/>
      <c r="AO10" s="28"/>
      <c r="AP10" s="28"/>
      <c r="AQ10" s="28" t="s">
        <v>246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129">
        <f>BC11+BC12+BC13+BC14</f>
        <v>696200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>
        <f>BU11+BU12+BU13+BU14</f>
        <v>696200</v>
      </c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>
        <f>CH11+CH12+CH13+CH14</f>
        <v>113034.5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9" t="s">
        <v>187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 t="s">
        <v>187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33">
        <f t="shared" si="0"/>
        <v>113034.5</v>
      </c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85">
        <f>EK11+EK12+EK13+EK14</f>
        <v>583165.5</v>
      </c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>
        <f>BU10-DX10</f>
        <v>583165.5</v>
      </c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128"/>
    </row>
    <row r="11" spans="1:166" ht="12" customHeight="1" thickBot="1">
      <c r="A11" s="86" t="s">
        <v>232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7" t="s">
        <v>93</v>
      </c>
      <c r="AL11" s="23"/>
      <c r="AM11" s="23"/>
      <c r="AN11" s="23"/>
      <c r="AO11" s="23"/>
      <c r="AP11" s="23"/>
      <c r="AQ11" s="23" t="s">
        <v>202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32">
        <v>514500</v>
      </c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>
        <f>BC11</f>
        <v>514500</v>
      </c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>
        <v>86392</v>
      </c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19" t="s">
        <v>187</v>
      </c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 t="s">
        <v>187</v>
      </c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32">
        <f>CH11</f>
        <v>86392</v>
      </c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88">
        <f>BC11-DX11</f>
        <v>428108</v>
      </c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>
        <f>BU11-DX11</f>
        <v>428108</v>
      </c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9"/>
    </row>
    <row r="12" spans="1:166" ht="11.25" customHeight="1" thickBot="1">
      <c r="A12" s="86" t="s">
        <v>185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7" t="s">
        <v>96</v>
      </c>
      <c r="AL12" s="23"/>
      <c r="AM12" s="23"/>
      <c r="AN12" s="23"/>
      <c r="AO12" s="23"/>
      <c r="AP12" s="23"/>
      <c r="AQ12" s="23" t="s">
        <v>203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32">
        <v>155400</v>
      </c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>
        <f>BC12</f>
        <v>155400</v>
      </c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>
        <v>26442.5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19" t="s">
        <v>187</v>
      </c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 t="s">
        <v>187</v>
      </c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32">
        <f t="shared" si="0"/>
        <v>26442.5</v>
      </c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88">
        <f>BC12-DX12</f>
        <v>128957.5</v>
      </c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>
        <f>BU12-DX12</f>
        <v>128957.5</v>
      </c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9"/>
    </row>
    <row r="13" spans="1:166" ht="12.75" customHeight="1" thickBot="1">
      <c r="A13" s="86" t="s">
        <v>94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7" t="s">
        <v>95</v>
      </c>
      <c r="AL13" s="23"/>
      <c r="AM13" s="23"/>
      <c r="AN13" s="23"/>
      <c r="AO13" s="23"/>
      <c r="AP13" s="23"/>
      <c r="AQ13" s="23" t="s">
        <v>204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32">
        <v>20400</v>
      </c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>
        <f>BC13</f>
        <v>20400</v>
      </c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>
        <v>200</v>
      </c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19" t="s">
        <v>187</v>
      </c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 t="s">
        <v>187</v>
      </c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32">
        <f t="shared" si="0"/>
        <v>200</v>
      </c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88">
        <f>BC13-CH13</f>
        <v>20200</v>
      </c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>
        <f>BU13-CH13</f>
        <v>20200</v>
      </c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9"/>
    </row>
    <row r="14" spans="1:166" ht="11.25" customHeight="1" thickBot="1">
      <c r="A14" s="86" t="s">
        <v>185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7" t="s">
        <v>96</v>
      </c>
      <c r="AL14" s="23"/>
      <c r="AM14" s="23"/>
      <c r="AN14" s="23"/>
      <c r="AO14" s="23"/>
      <c r="AP14" s="23"/>
      <c r="AQ14" s="23" t="s">
        <v>249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32">
        <v>5900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>
        <f>BC14</f>
        <v>5900</v>
      </c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>
        <v>0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32">
        <f>CH14</f>
        <v>0</v>
      </c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88">
        <f>BC14-CH14</f>
        <v>5900</v>
      </c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>
        <f>BU14-CH14</f>
        <v>5900</v>
      </c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9"/>
    </row>
    <row r="15" spans="1:166" ht="12" customHeight="1" thickBot="1">
      <c r="A15" s="144" t="s">
        <v>172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7" t="s">
        <v>91</v>
      </c>
      <c r="AL15" s="148"/>
      <c r="AM15" s="148"/>
      <c r="AN15" s="148"/>
      <c r="AO15" s="148"/>
      <c r="AP15" s="149"/>
      <c r="AQ15" s="181" t="s">
        <v>242</v>
      </c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9"/>
      <c r="BC15" s="182">
        <f>BC16+BC30+BC31+BC33</f>
        <v>2107000</v>
      </c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4"/>
      <c r="BU15" s="129">
        <f>BU16+BU30+BU31+BU33</f>
        <v>2107000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05">
        <f>CH16+CH33</f>
        <v>373448.14999999997</v>
      </c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7"/>
      <c r="CX15" s="178" t="s">
        <v>187</v>
      </c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80"/>
      <c r="DK15" s="178" t="s">
        <v>187</v>
      </c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05">
        <f>CH15</f>
        <v>373448.14999999997</v>
      </c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7"/>
      <c r="EK15" s="130">
        <f>EK16+EK30+EK31+EK33</f>
        <v>1733551.8499999999</v>
      </c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>
        <f aca="true" t="shared" si="1" ref="EX15:EX23">BU15-DX15</f>
        <v>1733551.85</v>
      </c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73"/>
    </row>
    <row r="16" spans="1:166" s="18" customFormat="1" ht="11.25" customHeight="1" thickBot="1">
      <c r="A16" s="144" t="s">
        <v>241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18"/>
      <c r="AL16" s="119"/>
      <c r="AM16" s="119"/>
      <c r="AN16" s="119"/>
      <c r="AO16" s="119"/>
      <c r="AP16" s="119"/>
      <c r="AQ16" s="181" t="s">
        <v>167</v>
      </c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9"/>
      <c r="BC16" s="129">
        <f>BC17+BC22+BC29</f>
        <v>1985500</v>
      </c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>
        <f>BU17+BU22+BU29</f>
        <v>1985500</v>
      </c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>
        <f>CH17+CH22+CH29+CH30+CH31</f>
        <v>373248.14999999997</v>
      </c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29">
        <f>CH16</f>
        <v>373248.14999999997</v>
      </c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30">
        <f>EK17+EK22+EK29</f>
        <v>1648478.8599999999</v>
      </c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>
        <f>EK16</f>
        <v>1648478.8599999999</v>
      </c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73"/>
    </row>
    <row r="17" spans="1:166" ht="11.25" customHeight="1" thickBot="1">
      <c r="A17" s="144" t="s">
        <v>171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92" t="s">
        <v>92</v>
      </c>
      <c r="AL17" s="30"/>
      <c r="AM17" s="30"/>
      <c r="AN17" s="30"/>
      <c r="AO17" s="30"/>
      <c r="AP17" s="31"/>
      <c r="AQ17" s="29" t="s">
        <v>245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1"/>
      <c r="BC17" s="105">
        <f>BC18+BC19+BC20+BC21</f>
        <v>1766300</v>
      </c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129">
        <f>BU18+BU19+BU20+BU21</f>
        <v>1766300</v>
      </c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05">
        <f>CH18+CH19+CH20+CH21</f>
        <v>302081.33999999997</v>
      </c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7"/>
      <c r="CX17" s="108" t="s">
        <v>187</v>
      </c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10"/>
      <c r="DK17" s="108" t="s">
        <v>187</v>
      </c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10"/>
      <c r="DX17" s="121">
        <f aca="true" t="shared" si="2" ref="DX17:DX23">CH17</f>
        <v>302081.33999999997</v>
      </c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3"/>
      <c r="EK17" s="85">
        <f>EK18+EK19+EK20+EK21</f>
        <v>1464218.66</v>
      </c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>
        <f t="shared" si="1"/>
        <v>1464218.6600000001</v>
      </c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128"/>
    </row>
    <row r="18" spans="1:166" ht="11.25" customHeight="1" thickBot="1">
      <c r="A18" s="86" t="s">
        <v>232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63" t="s">
        <v>93</v>
      </c>
      <c r="AL18" s="25"/>
      <c r="AM18" s="25"/>
      <c r="AN18" s="25"/>
      <c r="AO18" s="25"/>
      <c r="AP18" s="26"/>
      <c r="AQ18" s="23" t="s">
        <v>205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96">
        <v>1328300</v>
      </c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8"/>
      <c r="BU18" s="32">
        <f>BC18</f>
        <v>1328300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96">
        <v>214967.02</v>
      </c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8"/>
      <c r="CX18" s="108" t="s">
        <v>187</v>
      </c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10"/>
      <c r="DK18" s="108" t="s">
        <v>187</v>
      </c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10"/>
      <c r="DX18" s="96">
        <f t="shared" si="2"/>
        <v>214967.02</v>
      </c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8"/>
      <c r="EK18" s="88">
        <f>BC18-DX18</f>
        <v>1113332.98</v>
      </c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>
        <f t="shared" si="1"/>
        <v>1113332.98</v>
      </c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9"/>
    </row>
    <row r="19" spans="1:166" ht="12" customHeight="1" thickBot="1">
      <c r="A19" s="86" t="s">
        <v>185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 t="s">
        <v>96</v>
      </c>
      <c r="AL19" s="23"/>
      <c r="AM19" s="23"/>
      <c r="AN19" s="23"/>
      <c r="AO19" s="23"/>
      <c r="AP19" s="23"/>
      <c r="AQ19" s="23" t="s">
        <v>207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32">
        <v>348100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>
        <f>BC19</f>
        <v>348100</v>
      </c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>
        <v>87114.32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19" t="s">
        <v>187</v>
      </c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 t="s">
        <v>187</v>
      </c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32">
        <f>CH19</f>
        <v>87114.32</v>
      </c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88">
        <f>BC19-DX19</f>
        <v>260985.68</v>
      </c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>
        <f>BU19-DX19</f>
        <v>260985.68</v>
      </c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9"/>
    </row>
    <row r="20" spans="1:166" s="16" customFormat="1" ht="11.25" customHeight="1" thickBot="1">
      <c r="A20" s="86" t="s">
        <v>94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 t="s">
        <v>95</v>
      </c>
      <c r="AL20" s="23"/>
      <c r="AM20" s="23"/>
      <c r="AN20" s="23"/>
      <c r="AO20" s="23"/>
      <c r="AP20" s="23"/>
      <c r="AQ20" s="23" t="s">
        <v>208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185">
        <v>69500</v>
      </c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32">
        <f>BC20</f>
        <v>69500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>
        <v>0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19" t="s">
        <v>187</v>
      </c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 t="s">
        <v>187</v>
      </c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32">
        <f>CH20</f>
        <v>0</v>
      </c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88">
        <f>BC20-DX20</f>
        <v>69500</v>
      </c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>
        <f>BU20-DX20</f>
        <v>69500</v>
      </c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9"/>
    </row>
    <row r="21" spans="1:166" s="16" customFormat="1" ht="11.25" customHeight="1" thickBot="1">
      <c r="A21" s="86" t="s">
        <v>185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7" t="s">
        <v>96</v>
      </c>
      <c r="AL21" s="23"/>
      <c r="AM21" s="23"/>
      <c r="AN21" s="23"/>
      <c r="AO21" s="23"/>
      <c r="AP21" s="23"/>
      <c r="AQ21" s="23" t="s">
        <v>248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185">
        <v>20400</v>
      </c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32">
        <f>BC21</f>
        <v>20400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>
        <v>0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19" t="s">
        <v>187</v>
      </c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 t="s">
        <v>187</v>
      </c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32">
        <f>CH21</f>
        <v>0</v>
      </c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88">
        <f>BC21-DX21</f>
        <v>20400</v>
      </c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>
        <f>BU21-DX21</f>
        <v>20400</v>
      </c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9"/>
    </row>
    <row r="22" spans="1:166" ht="12" customHeight="1" thickBo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20" t="s">
        <v>97</v>
      </c>
      <c r="AL22" s="28"/>
      <c r="AM22" s="28"/>
      <c r="AN22" s="28"/>
      <c r="AO22" s="28"/>
      <c r="AP22" s="28"/>
      <c r="AQ22" s="28" t="s">
        <v>247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129">
        <f>BC23+BC24+BC25+BC26+BC27+BC28</f>
        <v>219200</v>
      </c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>
        <f>SUM(BU23+BU24+BU25+BU26+BU27+BU28)</f>
        <v>219200</v>
      </c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>
        <f>CH23+CH24+CH25+CH26+CH27+CH28</f>
        <v>34939.8</v>
      </c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9" t="s">
        <v>187</v>
      </c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 t="s">
        <v>187</v>
      </c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33">
        <f t="shared" si="2"/>
        <v>34939.8</v>
      </c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85">
        <f>EK23+EK24+EK25+EK26+EK27+EK28</f>
        <v>184260.2</v>
      </c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>
        <f t="shared" si="1"/>
        <v>184260.2</v>
      </c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128"/>
    </row>
    <row r="23" spans="1:166" ht="12" customHeight="1" thickBot="1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3"/>
      <c r="AK23" s="87" t="s">
        <v>99</v>
      </c>
      <c r="AL23" s="23"/>
      <c r="AM23" s="23"/>
      <c r="AN23" s="23"/>
      <c r="AO23" s="23"/>
      <c r="AP23" s="23"/>
      <c r="AQ23" s="23" t="s">
        <v>206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>
        <v>25000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>
        <f aca="true" t="shared" si="3" ref="BU23:BU28">BC23</f>
        <v>25000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>
        <v>2612.37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19" t="s">
        <v>187</v>
      </c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 t="s">
        <v>187</v>
      </c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32">
        <f t="shared" si="2"/>
        <v>2612.37</v>
      </c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88">
        <f>BC23-DX23</f>
        <v>22387.63</v>
      </c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>
        <f t="shared" si="1"/>
        <v>22387.63</v>
      </c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9"/>
    </row>
    <row r="24" spans="1:166" ht="12" customHeight="1" thickBot="1">
      <c r="A24" s="152" t="s">
        <v>107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3"/>
      <c r="AK24" s="87" t="s">
        <v>103</v>
      </c>
      <c r="AL24" s="23"/>
      <c r="AM24" s="23"/>
      <c r="AN24" s="23"/>
      <c r="AO24" s="23"/>
      <c r="AP24" s="23"/>
      <c r="AQ24" s="23" t="s">
        <v>209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32">
        <v>45000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>
        <f t="shared" si="3"/>
        <v>45000</v>
      </c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>
        <v>4782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19" t="s">
        <v>187</v>
      </c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 t="s">
        <v>187</v>
      </c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32">
        <f aca="true" t="shared" si="4" ref="DX24:DX31">CH24</f>
        <v>4782</v>
      </c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88">
        <f aca="true" t="shared" si="5" ref="EK24:EK34">BC24-DX24</f>
        <v>40218</v>
      </c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>
        <f aca="true" t="shared" si="6" ref="EX24:EX31">BU24-DX24</f>
        <v>40218</v>
      </c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9"/>
    </row>
    <row r="25" spans="1:166" ht="11.25" customHeight="1" thickBot="1">
      <c r="A25" s="86" t="s">
        <v>213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7" t="s">
        <v>100</v>
      </c>
      <c r="AL25" s="23"/>
      <c r="AM25" s="23"/>
      <c r="AN25" s="23"/>
      <c r="AO25" s="23"/>
      <c r="AP25" s="23"/>
      <c r="AQ25" s="23" t="s">
        <v>210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32">
        <v>11000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>
        <f t="shared" si="3"/>
        <v>11000</v>
      </c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19" t="s">
        <v>187</v>
      </c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 t="s">
        <v>187</v>
      </c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32">
        <f t="shared" si="4"/>
        <v>0</v>
      </c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88">
        <f t="shared" si="5"/>
        <v>11000</v>
      </c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>
        <f t="shared" si="6"/>
        <v>11000</v>
      </c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9"/>
    </row>
    <row r="26" spans="1:166" ht="11.25" customHeight="1" thickBot="1">
      <c r="A26" s="152" t="s">
        <v>214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3"/>
      <c r="AK26" s="87" t="s">
        <v>106</v>
      </c>
      <c r="AL26" s="23"/>
      <c r="AM26" s="23"/>
      <c r="AN26" s="23"/>
      <c r="AO26" s="23"/>
      <c r="AP26" s="23"/>
      <c r="AQ26" s="23" t="s">
        <v>211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32">
        <v>57200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>
        <f t="shared" si="3"/>
        <v>57200</v>
      </c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>
        <v>16377.43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19" t="s">
        <v>187</v>
      </c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 t="s">
        <v>187</v>
      </c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32">
        <f t="shared" si="4"/>
        <v>16377.43</v>
      </c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88">
        <f t="shared" si="5"/>
        <v>40822.57</v>
      </c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>
        <f t="shared" si="6"/>
        <v>40822.57</v>
      </c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9"/>
    </row>
    <row r="27" spans="1:166" ht="12" customHeight="1" thickBot="1">
      <c r="A27" s="158" t="s">
        <v>101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87" t="s">
        <v>102</v>
      </c>
      <c r="AL27" s="23"/>
      <c r="AM27" s="23"/>
      <c r="AN27" s="23"/>
      <c r="AO27" s="23"/>
      <c r="AP27" s="23"/>
      <c r="AQ27" s="23" t="s">
        <v>212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32">
        <v>42400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>
        <f t="shared" si="3"/>
        <v>42400</v>
      </c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>
        <v>11168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19" t="s">
        <v>187</v>
      </c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 t="s">
        <v>187</v>
      </c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32">
        <f t="shared" si="4"/>
        <v>11168</v>
      </c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88">
        <f t="shared" si="5"/>
        <v>31232</v>
      </c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>
        <f t="shared" si="6"/>
        <v>31232</v>
      </c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9"/>
    </row>
    <row r="28" spans="1:166" ht="12" customHeight="1" thickBot="1">
      <c r="A28" s="152" t="s">
        <v>233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  <c r="AK28" s="87" t="s">
        <v>103</v>
      </c>
      <c r="AL28" s="23"/>
      <c r="AM28" s="23"/>
      <c r="AN28" s="23"/>
      <c r="AO28" s="23"/>
      <c r="AP28" s="23"/>
      <c r="AQ28" s="23" t="s">
        <v>215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32">
        <v>38600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>
        <f t="shared" si="3"/>
        <v>38600</v>
      </c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19" t="s">
        <v>187</v>
      </c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 t="s">
        <v>187</v>
      </c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32">
        <f>CH28</f>
        <v>0</v>
      </c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88">
        <f>BC28-DX28</f>
        <v>38600</v>
      </c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>
        <f>BU28-DX28</f>
        <v>38600</v>
      </c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9"/>
    </row>
    <row r="29" spans="1:166" ht="12.75" customHeight="1" thickBot="1">
      <c r="A29" s="86" t="s">
        <v>274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112"/>
      <c r="AK29" s="63" t="s">
        <v>257</v>
      </c>
      <c r="AL29" s="25"/>
      <c r="AM29" s="25"/>
      <c r="AN29" s="25"/>
      <c r="AO29" s="25"/>
      <c r="AP29" s="26"/>
      <c r="AQ29" s="23" t="s">
        <v>272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96">
        <v>0</v>
      </c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8"/>
      <c r="BU29" s="32">
        <f>BC29</f>
        <v>0</v>
      </c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96">
        <v>0</v>
      </c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8"/>
      <c r="CX29" s="108" t="s">
        <v>187</v>
      </c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10"/>
      <c r="DK29" s="108" t="s">
        <v>187</v>
      </c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10"/>
      <c r="DX29" s="32">
        <f>CH29</f>
        <v>0</v>
      </c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88">
        <f>BC29-DX29</f>
        <v>0</v>
      </c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>
        <f>BU29-DX29</f>
        <v>0</v>
      </c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9"/>
    </row>
    <row r="30" spans="1:166" ht="11.25" customHeight="1" thickBot="1">
      <c r="A30" s="86" t="s">
        <v>104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112"/>
      <c r="AK30" s="63" t="s">
        <v>105</v>
      </c>
      <c r="AL30" s="25"/>
      <c r="AM30" s="25"/>
      <c r="AN30" s="25"/>
      <c r="AO30" s="25"/>
      <c r="AP30" s="26"/>
      <c r="AQ30" s="23" t="s">
        <v>216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96">
        <v>111300</v>
      </c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8"/>
      <c r="BU30" s="32">
        <v>111300</v>
      </c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96">
        <v>34626.43</v>
      </c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8"/>
      <c r="CX30" s="108" t="s">
        <v>187</v>
      </c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10"/>
      <c r="DK30" s="108" t="s">
        <v>187</v>
      </c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10"/>
      <c r="DX30" s="96">
        <f t="shared" si="4"/>
        <v>34626.43</v>
      </c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8"/>
      <c r="EK30" s="88">
        <f t="shared" si="5"/>
        <v>76673.57</v>
      </c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>
        <f t="shared" si="6"/>
        <v>76673.57</v>
      </c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9"/>
    </row>
    <row r="31" spans="1:166" ht="15" customHeight="1" thickBot="1">
      <c r="A31" s="86" t="s">
        <v>108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92" t="s">
        <v>109</v>
      </c>
      <c r="AL31" s="30"/>
      <c r="AM31" s="30"/>
      <c r="AN31" s="30"/>
      <c r="AO31" s="30"/>
      <c r="AP31" s="31"/>
      <c r="AQ31" s="29" t="s">
        <v>217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1"/>
      <c r="BC31" s="105">
        <v>10000</v>
      </c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7"/>
      <c r="BU31" s="129">
        <f>BC31</f>
        <v>10000</v>
      </c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05">
        <v>1600.58</v>
      </c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7"/>
      <c r="CX31" s="46" t="s">
        <v>187</v>
      </c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8"/>
      <c r="DK31" s="46" t="s">
        <v>187</v>
      </c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8"/>
      <c r="DX31" s="33">
        <f t="shared" si="4"/>
        <v>1600.58</v>
      </c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85">
        <f t="shared" si="5"/>
        <v>8399.42</v>
      </c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>
        <f t="shared" si="6"/>
        <v>8399.42</v>
      </c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128"/>
    </row>
    <row r="32" spans="1:166" ht="12.75" customHeight="1" thickBo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112"/>
      <c r="AK32" s="63"/>
      <c r="AL32" s="25"/>
      <c r="AM32" s="25"/>
      <c r="AN32" s="25"/>
      <c r="AO32" s="25"/>
      <c r="AP32" s="26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96" t="s">
        <v>187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8"/>
      <c r="BU32" s="32" t="s">
        <v>187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96" t="s">
        <v>187</v>
      </c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8"/>
      <c r="CX32" s="46" t="s">
        <v>187</v>
      </c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8"/>
      <c r="DK32" s="46" t="s">
        <v>187</v>
      </c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8"/>
      <c r="DX32" s="46" t="s">
        <v>187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8"/>
      <c r="EK32" s="46" t="s">
        <v>187</v>
      </c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8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128"/>
    </row>
    <row r="33" spans="1:166" s="16" customFormat="1" ht="12.75" customHeight="1" thickBot="1">
      <c r="A33" s="90" t="s">
        <v>104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K33" s="92" t="s">
        <v>105</v>
      </c>
      <c r="AL33" s="30"/>
      <c r="AM33" s="30"/>
      <c r="AN33" s="30"/>
      <c r="AO33" s="30"/>
      <c r="AP33" s="31"/>
      <c r="AQ33" s="28" t="s">
        <v>218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121">
        <v>200</v>
      </c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3"/>
      <c r="BU33" s="33">
        <v>200</v>
      </c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121">
        <f>CH34</f>
        <v>200</v>
      </c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46" t="s">
        <v>187</v>
      </c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8"/>
      <c r="DK33" s="46" t="s">
        <v>187</v>
      </c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8"/>
      <c r="DX33" s="33">
        <f aca="true" t="shared" si="7" ref="DX33:DX38">CH33</f>
        <v>200</v>
      </c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85">
        <f>BC33-DX33</f>
        <v>0</v>
      </c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>
        <f>BU33-DX33</f>
        <v>0</v>
      </c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128"/>
    </row>
    <row r="34" spans="1:166" ht="12.75" customHeight="1" thickBot="1">
      <c r="A34" s="86" t="s">
        <v>104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112"/>
      <c r="AK34" s="63" t="s">
        <v>105</v>
      </c>
      <c r="AL34" s="25"/>
      <c r="AM34" s="25"/>
      <c r="AN34" s="25"/>
      <c r="AO34" s="25"/>
      <c r="AP34" s="26"/>
      <c r="AQ34" s="23" t="s">
        <v>218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96">
        <v>200</v>
      </c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8"/>
      <c r="BU34" s="32">
        <v>200</v>
      </c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96">
        <v>200</v>
      </c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8"/>
      <c r="CX34" s="108" t="s">
        <v>187</v>
      </c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10"/>
      <c r="DK34" s="108" t="s">
        <v>187</v>
      </c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10"/>
      <c r="DX34" s="32">
        <f t="shared" si="7"/>
        <v>200</v>
      </c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88">
        <f t="shared" si="5"/>
        <v>0</v>
      </c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>
        <f>BU34-DX34</f>
        <v>0</v>
      </c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9"/>
    </row>
    <row r="35" spans="1:166" s="16" customFormat="1" ht="15.75" customHeight="1" thickBot="1">
      <c r="A35" s="142" t="s">
        <v>234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3"/>
      <c r="AK35" s="120" t="s">
        <v>91</v>
      </c>
      <c r="AL35" s="28"/>
      <c r="AM35" s="28"/>
      <c r="AN35" s="28"/>
      <c r="AO35" s="28"/>
      <c r="AP35" s="28"/>
      <c r="AQ35" s="28" t="s">
        <v>276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33">
        <f>BC36</f>
        <v>320000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>
        <f>BU36</f>
        <v>320000</v>
      </c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>
        <v>0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27" t="s">
        <v>187</v>
      </c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187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33">
        <f t="shared" si="7"/>
        <v>0</v>
      </c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85">
        <f>BC35-DX35</f>
        <v>320000</v>
      </c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>
        <f>BU35-DX35</f>
        <v>320000</v>
      </c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128"/>
    </row>
    <row r="36" spans="1:166" ht="12.75" customHeight="1" thickBot="1">
      <c r="A36" s="86" t="s">
        <v>190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63" t="s">
        <v>109</v>
      </c>
      <c r="AL36" s="25"/>
      <c r="AM36" s="25"/>
      <c r="AN36" s="25"/>
      <c r="AO36" s="25"/>
      <c r="AP36" s="26"/>
      <c r="AQ36" s="23" t="s">
        <v>276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96">
        <v>320000</v>
      </c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8"/>
      <c r="BU36" s="32">
        <f>BC36</f>
        <v>320000</v>
      </c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96">
        <v>0</v>
      </c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8"/>
      <c r="CX36" s="108" t="s">
        <v>187</v>
      </c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10"/>
      <c r="DK36" s="108" t="s">
        <v>187</v>
      </c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10"/>
      <c r="DX36" s="32">
        <f t="shared" si="7"/>
        <v>0</v>
      </c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88">
        <f>BC36-DX36</f>
        <v>320000</v>
      </c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>
        <f>BU36-DX36</f>
        <v>320000</v>
      </c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9"/>
    </row>
    <row r="37" spans="1:166" ht="12.75" customHeight="1" thickBo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63"/>
      <c r="AL37" s="25"/>
      <c r="AM37" s="25"/>
      <c r="AN37" s="25"/>
      <c r="AO37" s="25"/>
      <c r="AP37" s="26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96" t="s">
        <v>187</v>
      </c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8"/>
      <c r="BU37" s="32" t="s">
        <v>187</v>
      </c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96" t="s">
        <v>187</v>
      </c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8"/>
      <c r="CX37" s="108" t="s">
        <v>187</v>
      </c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10"/>
      <c r="DK37" s="108" t="s">
        <v>187</v>
      </c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10"/>
      <c r="DX37" s="32" t="str">
        <f t="shared" si="7"/>
        <v>-</v>
      </c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85" t="s">
        <v>187</v>
      </c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 t="s">
        <v>187</v>
      </c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128"/>
    </row>
    <row r="38" spans="1:166" ht="12.75" customHeight="1" thickBot="1">
      <c r="A38" s="142" t="s">
        <v>189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63" t="s">
        <v>109</v>
      </c>
      <c r="AL38" s="25"/>
      <c r="AM38" s="25"/>
      <c r="AN38" s="25"/>
      <c r="AO38" s="25"/>
      <c r="AP38" s="26"/>
      <c r="AQ38" s="23" t="s">
        <v>219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96">
        <v>24000</v>
      </c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8"/>
      <c r="BU38" s="32">
        <f>BC38</f>
        <v>24000</v>
      </c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96">
        <v>0</v>
      </c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8"/>
      <c r="CX38" s="108" t="s">
        <v>187</v>
      </c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10"/>
      <c r="DK38" s="108" t="s">
        <v>187</v>
      </c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10"/>
      <c r="DX38" s="32">
        <f t="shared" si="7"/>
        <v>0</v>
      </c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85">
        <f>BC38-DX38</f>
        <v>24000</v>
      </c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>
        <f>BU38-DX38</f>
        <v>24000</v>
      </c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128"/>
    </row>
    <row r="39" spans="1:166" ht="12.75" customHeight="1" thickBo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63"/>
      <c r="AL39" s="25"/>
      <c r="AM39" s="25"/>
      <c r="AN39" s="25"/>
      <c r="AO39" s="25"/>
      <c r="AP39" s="26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96" t="s">
        <v>187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8"/>
      <c r="BU39" s="32" t="s">
        <v>187</v>
      </c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96" t="s">
        <v>187</v>
      </c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8"/>
      <c r="CX39" s="108" t="s">
        <v>187</v>
      </c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10"/>
      <c r="DK39" s="108" t="s">
        <v>187</v>
      </c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10"/>
      <c r="DX39" s="32" t="s">
        <v>187</v>
      </c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88" t="s">
        <v>187</v>
      </c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5" t="s">
        <v>187</v>
      </c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128"/>
    </row>
    <row r="40" spans="1:166" s="16" customFormat="1" ht="12.75" customHeight="1" thickBot="1">
      <c r="A40" s="90" t="s">
        <v>196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2" t="s">
        <v>109</v>
      </c>
      <c r="AL40" s="30"/>
      <c r="AM40" s="30"/>
      <c r="AN40" s="30"/>
      <c r="AO40" s="30"/>
      <c r="AP40" s="31"/>
      <c r="AQ40" s="28" t="s">
        <v>278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121">
        <f>BC41+BC42+BC43+BC44</f>
        <v>19000</v>
      </c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3"/>
      <c r="BU40" s="33">
        <f>BU41+BU42+BU43+BU44</f>
        <v>19000</v>
      </c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121">
        <f>CH41+CH42+CH43</f>
        <v>6736</v>
      </c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46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8"/>
      <c r="DK40" s="46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8"/>
      <c r="DX40" s="33">
        <f>DX41+DX42+DX43</f>
        <v>6736</v>
      </c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85">
        <f>EK41+EK42+EK43+EK44</f>
        <v>12264</v>
      </c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>
        <f>EX41+EX42+EX43+EX44</f>
        <v>12264</v>
      </c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128"/>
    </row>
    <row r="41" spans="1:166" ht="15.75" customHeight="1" thickBot="1">
      <c r="A41" s="86" t="s">
        <v>190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7" t="s">
        <v>103</v>
      </c>
      <c r="AL41" s="23"/>
      <c r="AM41" s="23"/>
      <c r="AN41" s="23"/>
      <c r="AO41" s="23"/>
      <c r="AP41" s="23"/>
      <c r="AQ41" s="23" t="s">
        <v>220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32">
        <v>10000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>
        <f>BC41</f>
        <v>10000</v>
      </c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>
        <v>1600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19" t="s">
        <v>187</v>
      </c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 t="s">
        <v>187</v>
      </c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32">
        <f>CH41</f>
        <v>1600</v>
      </c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88">
        <f>BC41-DX41</f>
        <v>8400</v>
      </c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>
        <f>BU41-DX41</f>
        <v>8400</v>
      </c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9"/>
    </row>
    <row r="42" spans="1:166" ht="12.75" customHeight="1" thickBot="1">
      <c r="A42" s="86" t="s">
        <v>108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63" t="s">
        <v>109</v>
      </c>
      <c r="AL42" s="25"/>
      <c r="AM42" s="25"/>
      <c r="AN42" s="25"/>
      <c r="AO42" s="25"/>
      <c r="AP42" s="26"/>
      <c r="AQ42" s="23" t="s">
        <v>252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96">
        <v>2000</v>
      </c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8"/>
      <c r="BU42" s="32">
        <f>BC42</f>
        <v>2000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96">
        <v>136</v>
      </c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8"/>
      <c r="CX42" s="108" t="s">
        <v>187</v>
      </c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10"/>
      <c r="DK42" s="108" t="s">
        <v>187</v>
      </c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10"/>
      <c r="DX42" s="32">
        <f>CH42</f>
        <v>136</v>
      </c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99">
        <f>BC42-CH42</f>
        <v>1864</v>
      </c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1"/>
      <c r="EX42" s="88">
        <f>BU42-CH42</f>
        <v>1864</v>
      </c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9"/>
    </row>
    <row r="43" spans="1:166" ht="12.75" customHeight="1" thickBot="1">
      <c r="A43" s="86" t="s">
        <v>108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63" t="s">
        <v>109</v>
      </c>
      <c r="AL43" s="25"/>
      <c r="AM43" s="25"/>
      <c r="AN43" s="25"/>
      <c r="AO43" s="25"/>
      <c r="AP43" s="26"/>
      <c r="AQ43" s="23" t="s">
        <v>253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96">
        <v>5000</v>
      </c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8"/>
      <c r="BU43" s="32">
        <f>BC43</f>
        <v>5000</v>
      </c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96">
        <v>5000</v>
      </c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8"/>
      <c r="CX43" s="108" t="s">
        <v>187</v>
      </c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10"/>
      <c r="DK43" s="108" t="s">
        <v>187</v>
      </c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10"/>
      <c r="DX43" s="32">
        <v>5000</v>
      </c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99">
        <f>BC43-CH43</f>
        <v>0</v>
      </c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1"/>
      <c r="EX43" s="88">
        <f>BU43-DX43</f>
        <v>0</v>
      </c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9"/>
    </row>
    <row r="44" spans="1:166" ht="12.75" customHeight="1" thickBot="1">
      <c r="A44" s="86" t="s">
        <v>104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112"/>
      <c r="AK44" s="63" t="s">
        <v>105</v>
      </c>
      <c r="AL44" s="25"/>
      <c r="AM44" s="25"/>
      <c r="AN44" s="25"/>
      <c r="AO44" s="25"/>
      <c r="AP44" s="26"/>
      <c r="AQ44" s="23" t="s">
        <v>277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96">
        <v>2000</v>
      </c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8"/>
      <c r="BU44" s="32">
        <f>BC44</f>
        <v>2000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96">
        <v>0</v>
      </c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8"/>
      <c r="CX44" s="108" t="s">
        <v>187</v>
      </c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10"/>
      <c r="DK44" s="108" t="s">
        <v>187</v>
      </c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10"/>
      <c r="DX44" s="32">
        <v>0</v>
      </c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99">
        <f>BC44-CH44</f>
        <v>2000</v>
      </c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1"/>
      <c r="EX44" s="88">
        <f>BU44-DX44</f>
        <v>2000</v>
      </c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9"/>
    </row>
    <row r="45" spans="1:166" ht="12.75" customHeight="1" thickBot="1">
      <c r="A45" s="144" t="s">
        <v>172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18" t="s">
        <v>91</v>
      </c>
      <c r="AL45" s="119"/>
      <c r="AM45" s="119"/>
      <c r="AN45" s="119"/>
      <c r="AO45" s="119"/>
      <c r="AP45" s="119"/>
      <c r="AQ45" s="119" t="s">
        <v>169</v>
      </c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29">
        <f>BC46+BC47</f>
        <v>59900</v>
      </c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>
        <f>BU46+BU47</f>
        <v>59900</v>
      </c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>
        <f>CH46+CH47</f>
        <v>13188.47</v>
      </c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7" t="s">
        <v>187</v>
      </c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 t="s">
        <v>187</v>
      </c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9">
        <f>CH45</f>
        <v>13188.47</v>
      </c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30">
        <f>BC45-DX45</f>
        <v>46711.53</v>
      </c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85">
        <f>BU45-DX45</f>
        <v>46711.53</v>
      </c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128"/>
    </row>
    <row r="46" spans="1:166" ht="13.5" customHeight="1" thickBot="1">
      <c r="A46" s="86" t="s">
        <v>232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7" t="s">
        <v>93</v>
      </c>
      <c r="AL46" s="23"/>
      <c r="AM46" s="23"/>
      <c r="AN46" s="23"/>
      <c r="AO46" s="23"/>
      <c r="AP46" s="23"/>
      <c r="AQ46" s="23" t="s">
        <v>221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185">
        <v>46000</v>
      </c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32">
        <f>BC46</f>
        <v>46000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9544.4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19" t="s">
        <v>187</v>
      </c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 t="s">
        <v>187</v>
      </c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32">
        <f>CH46</f>
        <v>9544.4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88">
        <f>BC46-DX46</f>
        <v>36455.6</v>
      </c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>
        <f>BU46-DX46</f>
        <v>36455.6</v>
      </c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9"/>
    </row>
    <row r="47" spans="1:166" ht="12" customHeight="1" thickBot="1">
      <c r="A47" s="86" t="s">
        <v>185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7" t="s">
        <v>96</v>
      </c>
      <c r="AL47" s="23"/>
      <c r="AM47" s="23"/>
      <c r="AN47" s="23"/>
      <c r="AO47" s="23"/>
      <c r="AP47" s="23"/>
      <c r="AQ47" s="23" t="s">
        <v>222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32">
        <v>13900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f>BC47</f>
        <v>13900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3644.07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19" t="s">
        <v>187</v>
      </c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 t="s">
        <v>187</v>
      </c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32">
        <f>CH47</f>
        <v>3644.07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88">
        <f>BC47-DX47</f>
        <v>10255.93</v>
      </c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>
        <f>BU47-DX47</f>
        <v>10255.93</v>
      </c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9"/>
    </row>
    <row r="48" spans="1:166" ht="12" hidden="1" thickBo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6"/>
      <c r="AK48" s="63"/>
      <c r="AL48" s="25"/>
      <c r="AM48" s="25"/>
      <c r="AN48" s="25"/>
      <c r="AO48" s="25"/>
      <c r="AP48" s="26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93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5"/>
      <c r="BU48" s="93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5"/>
      <c r="CH48" s="96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8"/>
      <c r="CX48" s="108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10"/>
      <c r="DK48" s="108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10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128"/>
    </row>
    <row r="49" spans="1:166" ht="12.75" customHeight="1" thickBot="1">
      <c r="A49" s="144" t="s">
        <v>172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18" t="s">
        <v>91</v>
      </c>
      <c r="AL49" s="119"/>
      <c r="AM49" s="119"/>
      <c r="AN49" s="119"/>
      <c r="AO49" s="119"/>
      <c r="AP49" s="119"/>
      <c r="AQ49" s="28" t="s">
        <v>194</v>
      </c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129">
        <f>BC50</f>
        <v>147500</v>
      </c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>
        <f>BU50</f>
        <v>147500</v>
      </c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>
        <f>CH50</f>
        <v>70225</v>
      </c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7" t="s">
        <v>187</v>
      </c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 t="s">
        <v>187</v>
      </c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9">
        <f aca="true" t="shared" si="8" ref="DX49:DX58">CH49</f>
        <v>70225</v>
      </c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30">
        <f>BC49-DX49</f>
        <v>77275</v>
      </c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85">
        <f>BU49-DX49</f>
        <v>77275</v>
      </c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128"/>
    </row>
    <row r="50" spans="1:166" ht="13.5" customHeight="1" thickBot="1">
      <c r="A50" s="144" t="s">
        <v>173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20" t="s">
        <v>91</v>
      </c>
      <c r="AL50" s="28"/>
      <c r="AM50" s="28"/>
      <c r="AN50" s="28"/>
      <c r="AO50" s="28"/>
      <c r="AP50" s="28"/>
      <c r="AQ50" s="28" t="s">
        <v>193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177">
        <f>BC52+BC53+BC54</f>
        <v>147500</v>
      </c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29">
        <f>BU52+BU53+BU54</f>
        <v>147500</v>
      </c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>
        <f>CH52+CH53+CH54</f>
        <v>70225</v>
      </c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27" t="s">
        <v>187</v>
      </c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187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33">
        <f t="shared" si="8"/>
        <v>70225</v>
      </c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85">
        <f>BC50-DX50</f>
        <v>77275</v>
      </c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>
        <f>BU50-DX50</f>
        <v>77275</v>
      </c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128"/>
    </row>
    <row r="51" spans="1:166" ht="12" customHeight="1" thickBo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7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32" t="s">
        <v>187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 t="s">
        <v>187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 t="s">
        <v>187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19" t="s">
        <v>187</v>
      </c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 t="s">
        <v>187</v>
      </c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32" t="str">
        <f t="shared" si="8"/>
        <v>-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88" t="s">
        <v>187</v>
      </c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 t="s">
        <v>187</v>
      </c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9"/>
    </row>
    <row r="52" spans="1:166" ht="12" customHeight="1" thickBot="1">
      <c r="A52" s="86" t="s">
        <v>197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 t="s">
        <v>195</v>
      </c>
      <c r="AL52" s="23"/>
      <c r="AM52" s="23"/>
      <c r="AN52" s="23"/>
      <c r="AO52" s="23"/>
      <c r="AP52" s="23"/>
      <c r="AQ52" s="23" t="s">
        <v>223</v>
      </c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32">
        <v>44800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f aca="true" t="shared" si="9" ref="BU52:BU58">BC52</f>
        <v>44800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11100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19" t="s">
        <v>187</v>
      </c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 t="s">
        <v>187</v>
      </c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32">
        <f t="shared" si="8"/>
        <v>11100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88">
        <f>BC52-DX52</f>
        <v>33700</v>
      </c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>
        <f>BU52-DX52</f>
        <v>33700</v>
      </c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9"/>
    </row>
    <row r="53" spans="1:166" ht="12" customHeight="1" thickBot="1">
      <c r="A53" s="86" t="s">
        <v>198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 t="s">
        <v>103</v>
      </c>
      <c r="AL53" s="23"/>
      <c r="AM53" s="23"/>
      <c r="AN53" s="23"/>
      <c r="AO53" s="23"/>
      <c r="AP53" s="23"/>
      <c r="AQ53" s="23" t="s">
        <v>224</v>
      </c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32">
        <v>89200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f t="shared" si="9"/>
        <v>89200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55000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19" t="s">
        <v>187</v>
      </c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 t="s">
        <v>187</v>
      </c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32">
        <f t="shared" si="8"/>
        <v>55000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88">
        <f>BC53-DX53</f>
        <v>34200</v>
      </c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>
        <f>BU53-DX53</f>
        <v>34200</v>
      </c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9"/>
    </row>
    <row r="54" spans="1:166" ht="12" customHeight="1" thickBot="1">
      <c r="A54" s="86" t="s">
        <v>104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112"/>
      <c r="AK54" s="87" t="s">
        <v>105</v>
      </c>
      <c r="AL54" s="23"/>
      <c r="AM54" s="23"/>
      <c r="AN54" s="23"/>
      <c r="AO54" s="23"/>
      <c r="AP54" s="23"/>
      <c r="AQ54" s="23" t="s">
        <v>225</v>
      </c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32">
        <v>13500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f t="shared" si="9"/>
        <v>13500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4125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19" t="s">
        <v>187</v>
      </c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 t="s">
        <v>187</v>
      </c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32">
        <f t="shared" si="8"/>
        <v>4125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88">
        <f>BC54-DX54</f>
        <v>9375</v>
      </c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>
        <f>BU54-DX54</f>
        <v>9375</v>
      </c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9"/>
    </row>
    <row r="55" spans="1:166" ht="12" customHeight="1" thickBo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7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32" t="s">
        <v>187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 t="s">
        <v>187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 t="s">
        <v>187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19" t="s">
        <v>187</v>
      </c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 t="s">
        <v>187</v>
      </c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32" t="str">
        <f t="shared" si="8"/>
        <v>-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88" t="s">
        <v>187</v>
      </c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 t="s">
        <v>187</v>
      </c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9"/>
    </row>
    <row r="56" spans="1:166" ht="15" customHeight="1" thickBot="1">
      <c r="A56" s="145" t="s">
        <v>236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1"/>
      <c r="AK56" s="92" t="s">
        <v>91</v>
      </c>
      <c r="AL56" s="30"/>
      <c r="AM56" s="30"/>
      <c r="AN56" s="30"/>
      <c r="AO56" s="30"/>
      <c r="AP56" s="31"/>
      <c r="AQ56" s="28" t="s">
        <v>201</v>
      </c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124">
        <f>BC58+BC59+BC57</f>
        <v>441000</v>
      </c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6"/>
      <c r="BU56" s="124">
        <f t="shared" si="9"/>
        <v>441000</v>
      </c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6"/>
      <c r="CH56" s="121">
        <f>CH58+CH59</f>
        <v>106497.29</v>
      </c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46" t="s">
        <v>187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8"/>
      <c r="DK56" s="46" t="s">
        <v>187</v>
      </c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8"/>
      <c r="DX56" s="33">
        <f t="shared" si="8"/>
        <v>106497.29</v>
      </c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85">
        <f>BC56-CH56</f>
        <v>334502.71</v>
      </c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>
        <f>BU56-DX56</f>
        <v>334502.71</v>
      </c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128"/>
    </row>
    <row r="57" spans="1:166" ht="15" customHeight="1" thickBot="1">
      <c r="A57" s="90" t="s">
        <v>285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92" t="s">
        <v>103</v>
      </c>
      <c r="AL57" s="30"/>
      <c r="AM57" s="30"/>
      <c r="AN57" s="30"/>
      <c r="AO57" s="30"/>
      <c r="AP57" s="31"/>
      <c r="AQ57" s="28" t="s">
        <v>284</v>
      </c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93">
        <v>106500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5"/>
      <c r="BU57" s="93">
        <f>BC57</f>
        <v>106500</v>
      </c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5"/>
      <c r="CH57" s="96">
        <v>0</v>
      </c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8"/>
      <c r="CX57" s="46" t="s">
        <v>187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8"/>
      <c r="DK57" s="46" t="s">
        <v>187</v>
      </c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8"/>
      <c r="DX57" s="33">
        <f>CH57</f>
        <v>0</v>
      </c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88">
        <f>BC57-CH57</f>
        <v>106500</v>
      </c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>
        <f>BU57-DX57</f>
        <v>106500</v>
      </c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9"/>
    </row>
    <row r="58" spans="1:166" ht="15" customHeight="1" thickBot="1">
      <c r="A58" s="90" t="s">
        <v>235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92" t="s">
        <v>102</v>
      </c>
      <c r="AL58" s="30"/>
      <c r="AM58" s="30"/>
      <c r="AN58" s="30"/>
      <c r="AO58" s="30"/>
      <c r="AP58" s="31"/>
      <c r="AQ58" s="28" t="s">
        <v>226</v>
      </c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93">
        <v>182500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5"/>
      <c r="BU58" s="93">
        <f t="shared" si="9"/>
        <v>182500</v>
      </c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5"/>
      <c r="CH58" s="96">
        <v>29003</v>
      </c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8"/>
      <c r="CX58" s="46" t="s">
        <v>187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8"/>
      <c r="DK58" s="46" t="s">
        <v>187</v>
      </c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8"/>
      <c r="DX58" s="33">
        <f t="shared" si="8"/>
        <v>29003</v>
      </c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88">
        <f>BC58-CH58</f>
        <v>153497</v>
      </c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>
        <f>BU58-DX58</f>
        <v>153497</v>
      </c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9"/>
    </row>
    <row r="59" spans="1:166" s="16" customFormat="1" ht="12" customHeight="1" thickBot="1">
      <c r="A59" s="152" t="s">
        <v>265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3"/>
      <c r="AK59" s="92"/>
      <c r="AL59" s="30"/>
      <c r="AM59" s="30"/>
      <c r="AN59" s="30"/>
      <c r="AO59" s="30"/>
      <c r="AP59" s="31"/>
      <c r="AQ59" s="28" t="s">
        <v>266</v>
      </c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96">
        <v>152000</v>
      </c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8"/>
      <c r="BU59" s="32">
        <v>152000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96">
        <v>77494.29</v>
      </c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8"/>
      <c r="CX59" s="46" t="s">
        <v>187</v>
      </c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8"/>
      <c r="DK59" s="46" t="s">
        <v>187</v>
      </c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8"/>
      <c r="DX59" s="33" t="s">
        <v>187</v>
      </c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85">
        <v>470000</v>
      </c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>
        <v>470000</v>
      </c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128"/>
    </row>
    <row r="60" spans="1:166" ht="12" thickBot="1">
      <c r="A60" s="150" t="s">
        <v>238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1"/>
      <c r="AK60" s="63"/>
      <c r="AL60" s="25"/>
      <c r="AM60" s="25"/>
      <c r="AN60" s="25"/>
      <c r="AO60" s="25"/>
      <c r="AP60" s="26"/>
      <c r="AQ60" s="119" t="s">
        <v>186</v>
      </c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24">
        <f>BC62+BC68</f>
        <v>374300</v>
      </c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6"/>
      <c r="BU60" s="124">
        <f>BU62+BU68</f>
        <v>374300</v>
      </c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6"/>
      <c r="CH60" s="121">
        <f>CH62+CH68</f>
        <v>64630.44</v>
      </c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46" t="s">
        <v>187</v>
      </c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8"/>
      <c r="DK60" s="46" t="s">
        <v>187</v>
      </c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8"/>
      <c r="DX60" s="33">
        <f>CH60</f>
        <v>64630.44</v>
      </c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85">
        <f>BC60-CH60</f>
        <v>309669.56</v>
      </c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>
        <f>BU60-DX60</f>
        <v>309669.56</v>
      </c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128"/>
    </row>
    <row r="61" spans="1:166" ht="12" customHeight="1" thickBot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3"/>
      <c r="AK61" s="63"/>
      <c r="AL61" s="25"/>
      <c r="AM61" s="25"/>
      <c r="AN61" s="25"/>
      <c r="AO61" s="25"/>
      <c r="AP61" s="26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96" t="s">
        <v>187</v>
      </c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8"/>
      <c r="BU61" s="32" t="s">
        <v>187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96" t="s">
        <v>187</v>
      </c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8"/>
      <c r="CX61" s="108" t="s">
        <v>187</v>
      </c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10"/>
      <c r="DK61" s="108" t="s">
        <v>187</v>
      </c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10"/>
      <c r="DX61" s="32" t="s">
        <v>187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85" t="s">
        <v>187</v>
      </c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 t="s">
        <v>187</v>
      </c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128"/>
    </row>
    <row r="62" spans="1:166" ht="12.75" customHeight="1" thickBot="1">
      <c r="A62" s="144" t="s">
        <v>237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62"/>
      <c r="AK62" s="147" t="s">
        <v>91</v>
      </c>
      <c r="AL62" s="148"/>
      <c r="AM62" s="148"/>
      <c r="AN62" s="148"/>
      <c r="AO62" s="148"/>
      <c r="AP62" s="149"/>
      <c r="AQ62" s="29" t="s">
        <v>244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131">
        <f>BC63+BC64+BC65+BC66+BC67</f>
        <v>24200</v>
      </c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3"/>
      <c r="BU62" s="105">
        <f>BU63+BU64+BU65+BU66+BU67</f>
        <v>24200</v>
      </c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7"/>
      <c r="CH62" s="105">
        <f>CH63+CH64+CH65+CH66+CH67</f>
        <v>24130</v>
      </c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7"/>
      <c r="CX62" s="139" t="s">
        <v>187</v>
      </c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1"/>
      <c r="DK62" s="139" t="s">
        <v>187</v>
      </c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1"/>
      <c r="DX62" s="105">
        <f>CH62</f>
        <v>24130</v>
      </c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7"/>
      <c r="EK62" s="102">
        <f>EK63+EK64</f>
        <v>0</v>
      </c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4"/>
      <c r="EX62" s="136">
        <f>EX63+EX64</f>
        <v>0</v>
      </c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8"/>
    </row>
    <row r="63" spans="1:166" ht="12" customHeight="1" thickBot="1">
      <c r="A63" s="152" t="s">
        <v>184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3"/>
      <c r="AK63" s="63" t="s">
        <v>251</v>
      </c>
      <c r="AL63" s="25"/>
      <c r="AM63" s="25"/>
      <c r="AN63" s="25"/>
      <c r="AO63" s="25"/>
      <c r="AP63" s="26"/>
      <c r="AQ63" s="24" t="s">
        <v>250</v>
      </c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96">
        <v>0</v>
      </c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8"/>
      <c r="BU63" s="96">
        <f>BC63</f>
        <v>0</v>
      </c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8"/>
      <c r="CH63" s="96">
        <v>0</v>
      </c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8"/>
      <c r="CX63" s="108" t="s">
        <v>187</v>
      </c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10"/>
      <c r="DK63" s="108" t="s">
        <v>187</v>
      </c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10"/>
      <c r="DX63" s="96">
        <f>CH63</f>
        <v>0</v>
      </c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8"/>
      <c r="EK63" s="99">
        <f aca="true" t="shared" si="10" ref="EK63:EK68">BC63-CH63</f>
        <v>0</v>
      </c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1"/>
      <c r="EX63" s="99">
        <f aca="true" t="shared" si="11" ref="EX63:EX68">BU63-DX63</f>
        <v>0</v>
      </c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11"/>
    </row>
    <row r="64" spans="1:166" ht="12" customHeight="1" thickBot="1">
      <c r="A64" s="152" t="s">
        <v>184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3"/>
      <c r="AK64" s="63" t="s">
        <v>103</v>
      </c>
      <c r="AL64" s="25"/>
      <c r="AM64" s="25"/>
      <c r="AN64" s="25"/>
      <c r="AO64" s="25"/>
      <c r="AP64" s="26"/>
      <c r="AQ64" s="24" t="s">
        <v>268</v>
      </c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96">
        <v>0</v>
      </c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8"/>
      <c r="BU64" s="96">
        <f>BC64</f>
        <v>0</v>
      </c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8"/>
      <c r="CH64" s="96">
        <v>0</v>
      </c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8"/>
      <c r="CX64" s="108" t="s">
        <v>187</v>
      </c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10"/>
      <c r="DK64" s="108" t="s">
        <v>187</v>
      </c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10"/>
      <c r="DX64" s="96">
        <f>BC64-CH64</f>
        <v>0</v>
      </c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8"/>
      <c r="EK64" s="99">
        <f t="shared" si="10"/>
        <v>0</v>
      </c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1"/>
      <c r="EX64" s="99">
        <f t="shared" si="11"/>
        <v>0</v>
      </c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11"/>
    </row>
    <row r="65" spans="1:166" ht="12" customHeight="1" thickBot="1">
      <c r="A65" s="86" t="s">
        <v>198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112"/>
      <c r="AK65" s="63" t="s">
        <v>103</v>
      </c>
      <c r="AL65" s="25"/>
      <c r="AM65" s="25"/>
      <c r="AN65" s="25"/>
      <c r="AO65" s="25"/>
      <c r="AP65" s="26"/>
      <c r="AQ65" s="24" t="s">
        <v>275</v>
      </c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6"/>
      <c r="BC65" s="96">
        <v>0</v>
      </c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8"/>
      <c r="BU65" s="96">
        <f>BC65</f>
        <v>0</v>
      </c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8"/>
      <c r="CH65" s="96">
        <v>0</v>
      </c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8"/>
      <c r="CX65" s="108" t="s">
        <v>187</v>
      </c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10"/>
      <c r="DK65" s="108" t="s">
        <v>187</v>
      </c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10"/>
      <c r="DX65" s="96">
        <f>CH65</f>
        <v>0</v>
      </c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8"/>
      <c r="EK65" s="99">
        <f t="shared" si="10"/>
        <v>0</v>
      </c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1"/>
      <c r="EX65" s="99">
        <f t="shared" si="11"/>
        <v>0</v>
      </c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11"/>
    </row>
    <row r="66" spans="1:166" ht="12" customHeight="1" thickBot="1">
      <c r="A66" s="86" t="s">
        <v>281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112"/>
      <c r="AK66" s="63" t="s">
        <v>257</v>
      </c>
      <c r="AL66" s="25"/>
      <c r="AM66" s="25"/>
      <c r="AN66" s="25"/>
      <c r="AO66" s="25"/>
      <c r="AP66" s="26"/>
      <c r="AQ66" s="24" t="s">
        <v>269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6"/>
      <c r="BC66" s="96">
        <v>23500</v>
      </c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8"/>
      <c r="BU66" s="96">
        <f>BC66</f>
        <v>23500</v>
      </c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8"/>
      <c r="CH66" s="96">
        <v>23500</v>
      </c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8"/>
      <c r="CX66" s="108" t="s">
        <v>187</v>
      </c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10"/>
      <c r="DK66" s="108" t="s">
        <v>187</v>
      </c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10"/>
      <c r="DX66" s="96">
        <f>CH66</f>
        <v>23500</v>
      </c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8"/>
      <c r="EK66" s="99">
        <f t="shared" si="10"/>
        <v>0</v>
      </c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1"/>
      <c r="EX66" s="99">
        <f t="shared" si="11"/>
        <v>0</v>
      </c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11"/>
    </row>
    <row r="67" spans="1:166" ht="12" customHeight="1" thickBot="1">
      <c r="A67" s="86" t="s">
        <v>282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112"/>
      <c r="AK67" s="63" t="s">
        <v>105</v>
      </c>
      <c r="AL67" s="25"/>
      <c r="AM67" s="25"/>
      <c r="AN67" s="25"/>
      <c r="AO67" s="25"/>
      <c r="AP67" s="26"/>
      <c r="AQ67" s="24" t="s">
        <v>280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96">
        <v>700</v>
      </c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8"/>
      <c r="BU67" s="96">
        <f>BC67</f>
        <v>700</v>
      </c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8"/>
      <c r="CH67" s="96">
        <v>630</v>
      </c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8"/>
      <c r="CX67" s="108" t="s">
        <v>187</v>
      </c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10"/>
      <c r="DK67" s="108" t="s">
        <v>187</v>
      </c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10"/>
      <c r="DX67" s="96">
        <f>CH67</f>
        <v>630</v>
      </c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8"/>
      <c r="EK67" s="99">
        <f t="shared" si="10"/>
        <v>70</v>
      </c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1"/>
      <c r="EX67" s="99">
        <f t="shared" si="11"/>
        <v>70</v>
      </c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11"/>
    </row>
    <row r="68" spans="1:166" ht="12.75" customHeight="1" thickBot="1">
      <c r="A68" s="144" t="s">
        <v>239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18" t="s">
        <v>91</v>
      </c>
      <c r="AL68" s="119"/>
      <c r="AM68" s="119"/>
      <c r="AN68" s="119"/>
      <c r="AO68" s="119"/>
      <c r="AP68" s="119"/>
      <c r="AQ68" s="119" t="s">
        <v>199</v>
      </c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29">
        <f>BC70</f>
        <v>350100</v>
      </c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33">
        <f>BU70</f>
        <v>350100</v>
      </c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129">
        <f>CH70</f>
        <v>40500.44</v>
      </c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7" t="s">
        <v>187</v>
      </c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 t="s">
        <v>187</v>
      </c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9">
        <f>CH68</f>
        <v>40500.44</v>
      </c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85">
        <f t="shared" si="10"/>
        <v>309599.56</v>
      </c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>
        <f t="shared" si="11"/>
        <v>309599.56</v>
      </c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128"/>
    </row>
    <row r="69" spans="1:166" ht="12.75" customHeight="1" thickBo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62"/>
      <c r="AK69" s="147"/>
      <c r="AL69" s="148"/>
      <c r="AM69" s="148"/>
      <c r="AN69" s="148"/>
      <c r="AO69" s="148"/>
      <c r="AP69" s="149"/>
      <c r="AQ69" s="29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1"/>
      <c r="BC69" s="32" t="s">
        <v>187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 t="s">
        <v>187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 t="s">
        <v>187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19" t="s">
        <v>187</v>
      </c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 t="s">
        <v>187</v>
      </c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32" t="str">
        <f>CH69</f>
        <v>-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88" t="s">
        <v>187</v>
      </c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 t="s">
        <v>187</v>
      </c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9"/>
    </row>
    <row r="70" spans="1:166" ht="12" customHeight="1" thickBot="1">
      <c r="A70" s="144" t="s">
        <v>240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18" t="s">
        <v>91</v>
      </c>
      <c r="AL70" s="119"/>
      <c r="AM70" s="119"/>
      <c r="AN70" s="119"/>
      <c r="AO70" s="119"/>
      <c r="AP70" s="119"/>
      <c r="AQ70" s="29" t="s">
        <v>243</v>
      </c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129">
        <f>BC71+BC72+BC73+BC76+BC77+BC75+BC74</f>
        <v>350100</v>
      </c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>
        <f>BC70</f>
        <v>350100</v>
      </c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>
        <f>CH71+CH72+CH73+CH76+CH77+CH75+CH74</f>
        <v>40500.44</v>
      </c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7" t="s">
        <v>187</v>
      </c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 t="s">
        <v>187</v>
      </c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9">
        <f aca="true" t="shared" si="12" ref="DX70:DX78">CH70</f>
        <v>40500.44</v>
      </c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30">
        <f>BC70-DX70</f>
        <v>309599.56</v>
      </c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85">
        <f>BU70-DX70</f>
        <v>309599.56</v>
      </c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128"/>
    </row>
    <row r="71" spans="1:166" s="16" customFormat="1" ht="24" customHeight="1" thickBot="1">
      <c r="A71" s="156" t="s">
        <v>258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7"/>
      <c r="AK71" s="63" t="s">
        <v>195</v>
      </c>
      <c r="AL71" s="25"/>
      <c r="AM71" s="25"/>
      <c r="AN71" s="25"/>
      <c r="AO71" s="25"/>
      <c r="AP71" s="26"/>
      <c r="AQ71" s="24" t="s">
        <v>259</v>
      </c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6"/>
      <c r="BC71" s="96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8"/>
      <c r="BU71" s="32">
        <f>BC71</f>
        <v>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96">
        <v>0</v>
      </c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8"/>
      <c r="CX71" s="108" t="s">
        <v>187</v>
      </c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10"/>
      <c r="DK71" s="108" t="s">
        <v>187</v>
      </c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10"/>
      <c r="DX71" s="96">
        <f>CH71</f>
        <v>0</v>
      </c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8"/>
      <c r="EK71" s="99">
        <f>BC71-DX71</f>
        <v>0</v>
      </c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1"/>
      <c r="EX71" s="88">
        <f>BU71-DX71</f>
        <v>0</v>
      </c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9"/>
    </row>
    <row r="72" spans="1:166" s="16" customFormat="1" ht="13.5" customHeight="1" thickBot="1">
      <c r="A72" s="154" t="s">
        <v>174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5"/>
      <c r="AK72" s="63" t="s">
        <v>106</v>
      </c>
      <c r="AL72" s="25"/>
      <c r="AM72" s="25"/>
      <c r="AN72" s="25"/>
      <c r="AO72" s="25"/>
      <c r="AP72" s="26"/>
      <c r="AQ72" s="24" t="s">
        <v>227</v>
      </c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6"/>
      <c r="BC72" s="96">
        <v>80000</v>
      </c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8"/>
      <c r="BU72" s="32">
        <f aca="true" t="shared" si="13" ref="BU72:BU78">BC72</f>
        <v>80000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96">
        <v>38970.44</v>
      </c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8"/>
      <c r="CX72" s="108" t="s">
        <v>187</v>
      </c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10"/>
      <c r="DK72" s="108" t="s">
        <v>187</v>
      </c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10"/>
      <c r="DX72" s="96">
        <f t="shared" si="12"/>
        <v>38970.44</v>
      </c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8"/>
      <c r="EK72" s="99">
        <f>BC72-DX72</f>
        <v>41029.56</v>
      </c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1"/>
      <c r="EX72" s="88">
        <f>BU72-DX72</f>
        <v>41029.56</v>
      </c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9"/>
    </row>
    <row r="73" spans="1:166" s="16" customFormat="1" ht="13.5" customHeight="1" thickBot="1">
      <c r="A73" s="158" t="s">
        <v>101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9"/>
      <c r="AK73" s="63" t="s">
        <v>102</v>
      </c>
      <c r="AL73" s="25"/>
      <c r="AM73" s="25"/>
      <c r="AN73" s="25"/>
      <c r="AO73" s="25"/>
      <c r="AP73" s="26"/>
      <c r="AQ73" s="24" t="s">
        <v>228</v>
      </c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6"/>
      <c r="BC73" s="96">
        <v>83000</v>
      </c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8"/>
      <c r="BU73" s="32">
        <f t="shared" si="13"/>
        <v>83000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96">
        <v>0</v>
      </c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8"/>
      <c r="CX73" s="108" t="s">
        <v>187</v>
      </c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10"/>
      <c r="DK73" s="108" t="s">
        <v>187</v>
      </c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10"/>
      <c r="DX73" s="96">
        <f t="shared" si="12"/>
        <v>0</v>
      </c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8"/>
      <c r="EK73" s="99">
        <f>BC73-DX73</f>
        <v>83000</v>
      </c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1"/>
      <c r="EX73" s="88">
        <f>BU73-DX73</f>
        <v>83000</v>
      </c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9"/>
    </row>
    <row r="74" spans="1:166" ht="12" customHeight="1" thickBot="1">
      <c r="A74" s="86" t="s">
        <v>198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7" t="s">
        <v>103</v>
      </c>
      <c r="AL74" s="23"/>
      <c r="AM74" s="23"/>
      <c r="AN74" s="23"/>
      <c r="AO74" s="23"/>
      <c r="AP74" s="23"/>
      <c r="AQ74" s="24" t="s">
        <v>273</v>
      </c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6"/>
      <c r="BC74" s="32">
        <v>163900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163900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19" t="s">
        <v>187</v>
      </c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 t="s">
        <v>187</v>
      </c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32">
        <f t="shared" si="1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88">
        <f>BC74-DX74</f>
        <v>163900</v>
      </c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>
        <f>BU74-DX74</f>
        <v>163900</v>
      </c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9"/>
    </row>
    <row r="75" spans="1:166" s="16" customFormat="1" ht="13.5" customHeight="1" thickBot="1">
      <c r="A75" s="152" t="s">
        <v>184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  <c r="AK75" s="63" t="s">
        <v>200</v>
      </c>
      <c r="AL75" s="25"/>
      <c r="AM75" s="25"/>
      <c r="AN75" s="25"/>
      <c r="AO75" s="25"/>
      <c r="AP75" s="26"/>
      <c r="AQ75" s="24" t="s">
        <v>229</v>
      </c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6"/>
      <c r="BC75" s="96">
        <v>16000</v>
      </c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8"/>
      <c r="BU75" s="32">
        <f>BC75</f>
        <v>16000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96">
        <v>0</v>
      </c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8"/>
      <c r="CX75" s="108" t="s">
        <v>187</v>
      </c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10"/>
      <c r="DK75" s="108" t="s">
        <v>187</v>
      </c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10"/>
      <c r="DX75" s="96">
        <f t="shared" si="12"/>
        <v>0</v>
      </c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8"/>
      <c r="EK75" s="99">
        <f>BC75-CH75</f>
        <v>16000</v>
      </c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1"/>
      <c r="EX75" s="88">
        <f>BU75-CH75</f>
        <v>16000</v>
      </c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9"/>
    </row>
    <row r="76" spans="1:166" ht="12" customHeight="1" thickBot="1">
      <c r="A76" s="86" t="s">
        <v>104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112"/>
      <c r="AK76" s="63" t="s">
        <v>109</v>
      </c>
      <c r="AL76" s="25"/>
      <c r="AM76" s="25"/>
      <c r="AN76" s="25"/>
      <c r="AO76" s="25"/>
      <c r="AP76" s="26"/>
      <c r="AQ76" s="24" t="s">
        <v>256</v>
      </c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6"/>
      <c r="BC76" s="96">
        <v>0</v>
      </c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8"/>
      <c r="BU76" s="32">
        <f t="shared" si="13"/>
        <v>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96">
        <v>0</v>
      </c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8"/>
      <c r="CX76" s="108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10"/>
      <c r="DK76" s="108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10"/>
      <c r="DX76" s="32">
        <f t="shared" si="1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88">
        <f>BU76-CH76</f>
        <v>0</v>
      </c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>
        <f>BU76-CH76</f>
        <v>0</v>
      </c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9"/>
    </row>
    <row r="77" spans="1:166" ht="12" customHeight="1" thickBot="1">
      <c r="A77" s="86" t="s">
        <v>104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112"/>
      <c r="AK77" s="63" t="s">
        <v>105</v>
      </c>
      <c r="AL77" s="25"/>
      <c r="AM77" s="25"/>
      <c r="AN77" s="25"/>
      <c r="AO77" s="25"/>
      <c r="AP77" s="26"/>
      <c r="AQ77" s="24" t="s">
        <v>230</v>
      </c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6"/>
      <c r="BC77" s="96">
        <v>7200</v>
      </c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8"/>
      <c r="BU77" s="32">
        <f t="shared" si="13"/>
        <v>7200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96">
        <v>1530</v>
      </c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8"/>
      <c r="CX77" s="108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10"/>
      <c r="DK77" s="108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10"/>
      <c r="DX77" s="32">
        <f t="shared" si="12"/>
        <v>1530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88">
        <f>BU77-CH77</f>
        <v>5670</v>
      </c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>
        <f>BU77-CH77</f>
        <v>5670</v>
      </c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9"/>
    </row>
    <row r="78" spans="1:166" ht="12" thickBot="1">
      <c r="A78" s="150" t="s">
        <v>183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1"/>
      <c r="AK78" s="63"/>
      <c r="AL78" s="25"/>
      <c r="AM78" s="25"/>
      <c r="AN78" s="25"/>
      <c r="AO78" s="25"/>
      <c r="AP78" s="26"/>
      <c r="AQ78" s="28" t="s">
        <v>271</v>
      </c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131">
        <f>BC79+BC80+BC81+BC82</f>
        <v>2742600</v>
      </c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3"/>
      <c r="BU78" s="131">
        <f t="shared" si="13"/>
        <v>2742600</v>
      </c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3"/>
      <c r="CH78" s="105">
        <f>CH79+CH80+CH82+CH81</f>
        <v>483917.72</v>
      </c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7"/>
      <c r="CX78" s="139" t="s">
        <v>187</v>
      </c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1"/>
      <c r="DK78" s="139" t="s">
        <v>187</v>
      </c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1"/>
      <c r="DX78" s="129">
        <f t="shared" si="12"/>
        <v>483917.72</v>
      </c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30">
        <f aca="true" t="shared" si="14" ref="EK78:EK84">BC78-CH78</f>
        <v>2258682.2800000003</v>
      </c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85">
        <f>BU78-DX78</f>
        <v>2258682.2800000003</v>
      </c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128"/>
    </row>
    <row r="79" spans="1:166" ht="12" thickBot="1">
      <c r="A79" s="152" t="s">
        <v>184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3"/>
      <c r="AK79" s="113" t="s">
        <v>200</v>
      </c>
      <c r="AL79" s="114"/>
      <c r="AM79" s="114"/>
      <c r="AN79" s="114"/>
      <c r="AO79" s="114"/>
      <c r="AP79" s="114"/>
      <c r="AQ79" s="23" t="s">
        <v>231</v>
      </c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115">
        <v>2739600</v>
      </c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7"/>
      <c r="BU79" s="135">
        <f>BC79</f>
        <v>2739600</v>
      </c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>
        <v>483917.72</v>
      </c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4" t="s">
        <v>187</v>
      </c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 t="s">
        <v>187</v>
      </c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96">
        <f>CH79</f>
        <v>483917.72</v>
      </c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8"/>
      <c r="EK79" s="85">
        <f t="shared" si="14"/>
        <v>2255682.2800000003</v>
      </c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>
        <f>BU79-CH79</f>
        <v>2255682.2800000003</v>
      </c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128"/>
    </row>
    <row r="80" spans="1:166" ht="12" thickBot="1">
      <c r="A80" s="86" t="s">
        <v>108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 t="s">
        <v>109</v>
      </c>
      <c r="AL80" s="23"/>
      <c r="AM80" s="23"/>
      <c r="AN80" s="23"/>
      <c r="AO80" s="23"/>
      <c r="AP80" s="23"/>
      <c r="AQ80" s="23" t="s">
        <v>264</v>
      </c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32">
        <v>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19" t="s">
        <v>187</v>
      </c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 t="s">
        <v>187</v>
      </c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32">
        <f>CH80</f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88" t="s">
        <v>187</v>
      </c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 t="s">
        <v>187</v>
      </c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9"/>
    </row>
    <row r="81" spans="1:166" ht="12" thickBot="1">
      <c r="A81" s="152" t="s">
        <v>184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3"/>
      <c r="AK81" s="113" t="s">
        <v>200</v>
      </c>
      <c r="AL81" s="114"/>
      <c r="AM81" s="114"/>
      <c r="AN81" s="114"/>
      <c r="AO81" s="114"/>
      <c r="AP81" s="114"/>
      <c r="AQ81" s="23" t="s">
        <v>267</v>
      </c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115">
        <v>0</v>
      </c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7"/>
      <c r="BU81" s="135">
        <v>0</v>
      </c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>
        <v>0</v>
      </c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4" t="s">
        <v>187</v>
      </c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 t="s">
        <v>187</v>
      </c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96">
        <v>0</v>
      </c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8"/>
      <c r="EK81" s="85">
        <f t="shared" si="14"/>
        <v>0</v>
      </c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>
        <f>BU81-DX81</f>
        <v>0</v>
      </c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128"/>
    </row>
    <row r="82" spans="1:166" ht="12" thickBot="1">
      <c r="A82" s="86" t="s">
        <v>104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112"/>
      <c r="AK82" s="113" t="s">
        <v>105</v>
      </c>
      <c r="AL82" s="114"/>
      <c r="AM82" s="114"/>
      <c r="AN82" s="114"/>
      <c r="AO82" s="114"/>
      <c r="AP82" s="114"/>
      <c r="AQ82" s="114" t="s">
        <v>270</v>
      </c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5">
        <v>3000</v>
      </c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7"/>
      <c r="BU82" s="135">
        <f>BC82</f>
        <v>3000</v>
      </c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>
        <v>0</v>
      </c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5">
        <f>CH82</f>
        <v>0</v>
      </c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85">
        <f t="shared" si="14"/>
        <v>3000</v>
      </c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>
        <f>BU82-DX82</f>
        <v>3000</v>
      </c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128"/>
    </row>
    <row r="83" spans="1:166" s="16" customFormat="1" ht="12" thickBot="1">
      <c r="A83" s="90" t="s">
        <v>191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  <c r="AK83" s="147" t="s">
        <v>91</v>
      </c>
      <c r="AL83" s="148"/>
      <c r="AM83" s="148"/>
      <c r="AN83" s="148"/>
      <c r="AO83" s="148"/>
      <c r="AP83" s="149"/>
      <c r="AQ83" s="28" t="s">
        <v>255</v>
      </c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33">
        <f>BC84</f>
        <v>6000</v>
      </c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>
        <f>BC83</f>
        <v>6000</v>
      </c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>
        <f>CH84</f>
        <v>1360</v>
      </c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27" t="s">
        <v>187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 t="s">
        <v>187</v>
      </c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121">
        <f>CH83</f>
        <v>1360</v>
      </c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3"/>
      <c r="EK83" s="85">
        <f t="shared" si="14"/>
        <v>4640</v>
      </c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>
        <f>BU83-DX83</f>
        <v>4640</v>
      </c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128"/>
    </row>
    <row r="84" spans="1:166" ht="12" thickBot="1">
      <c r="A84" s="86" t="s">
        <v>108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113" t="s">
        <v>109</v>
      </c>
      <c r="AL84" s="114"/>
      <c r="AM84" s="114"/>
      <c r="AN84" s="114"/>
      <c r="AO84" s="114"/>
      <c r="AP84" s="114"/>
      <c r="AQ84" s="23" t="s">
        <v>254</v>
      </c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115">
        <v>6000</v>
      </c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7"/>
      <c r="BU84" s="135">
        <f>BU83</f>
        <v>6000</v>
      </c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>
        <v>1360</v>
      </c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4" t="s">
        <v>187</v>
      </c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 t="s">
        <v>187</v>
      </c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96">
        <f>CH84</f>
        <v>1360</v>
      </c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8"/>
      <c r="EK84" s="88">
        <f t="shared" si="14"/>
        <v>4640</v>
      </c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>
        <f>BU84-CH84</f>
        <v>4640</v>
      </c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9"/>
    </row>
    <row r="85" spans="1:166" ht="12" thickBot="1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7"/>
      <c r="AK85" s="113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32" t="s">
        <v>187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 t="s">
        <v>187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 t="s">
        <v>187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19" t="s">
        <v>187</v>
      </c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 t="s">
        <v>187</v>
      </c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32" t="str">
        <f>CH85</f>
        <v>-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88" t="s">
        <v>187</v>
      </c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 t="s">
        <v>187</v>
      </c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9"/>
    </row>
    <row r="86" spans="1:166" ht="12" thickBot="1">
      <c r="A86" s="188" t="s">
        <v>110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9"/>
      <c r="AK86" s="120" t="s">
        <v>40</v>
      </c>
      <c r="AL86" s="28"/>
      <c r="AM86" s="28"/>
      <c r="AN86" s="28"/>
      <c r="AO86" s="28"/>
      <c r="AP86" s="28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115">
        <f>'стр.1'!BJ13-'стр.2'!BC6</f>
        <v>-311100</v>
      </c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7"/>
      <c r="BU86" s="32" t="s">
        <v>187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f>'стр.1'!CF13-'стр.2'!CH6</f>
        <v>271720.89000000013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19" t="s">
        <v>187</v>
      </c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 t="s">
        <v>187</v>
      </c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32">
        <f>CH86</f>
        <v>271720.89000000013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85">
        <f>BC86-CH86</f>
        <v>-582820.8900000001</v>
      </c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>
        <f>EK86</f>
        <v>-582820.8900000001</v>
      </c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</row>
    <row r="87" spans="1:166" ht="11.25" customHeight="1" thickBot="1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7"/>
      <c r="AK87" s="113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5" t="s">
        <v>187</v>
      </c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7"/>
      <c r="BU87" s="135" t="s">
        <v>187</v>
      </c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 t="s">
        <v>187</v>
      </c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4" t="s">
        <v>187</v>
      </c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 t="s">
        <v>187</v>
      </c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96" t="s">
        <v>187</v>
      </c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8"/>
      <c r="EK87" s="85" t="s">
        <v>187</v>
      </c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 t="s">
        <v>187</v>
      </c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128"/>
    </row>
  </sheetData>
  <mergeCells count="927">
    <mergeCell ref="DX67:EJ67"/>
    <mergeCell ref="EK67:EW67"/>
    <mergeCell ref="EX67:FJ67"/>
    <mergeCell ref="EK74:EW74"/>
    <mergeCell ref="EX74:FJ74"/>
    <mergeCell ref="DX68:EJ68"/>
    <mergeCell ref="DX69:EJ69"/>
    <mergeCell ref="EX69:FJ69"/>
    <mergeCell ref="EK69:EW69"/>
    <mergeCell ref="EK68:EW68"/>
    <mergeCell ref="A67:AJ67"/>
    <mergeCell ref="AK67:AP67"/>
    <mergeCell ref="AQ67:BB67"/>
    <mergeCell ref="BC67:BT67"/>
    <mergeCell ref="BU67:CG67"/>
    <mergeCell ref="CH67:CW67"/>
    <mergeCell ref="CX67:DJ67"/>
    <mergeCell ref="DK67:DW67"/>
    <mergeCell ref="AK74:AP74"/>
    <mergeCell ref="AQ74:BB74"/>
    <mergeCell ref="BC74:BT74"/>
    <mergeCell ref="BU74:CG74"/>
    <mergeCell ref="EK66:EW66"/>
    <mergeCell ref="EX66:FJ66"/>
    <mergeCell ref="CH66:CW66"/>
    <mergeCell ref="CX66:DJ66"/>
    <mergeCell ref="DK66:DW66"/>
    <mergeCell ref="DX66:EJ66"/>
    <mergeCell ref="A66:AJ66"/>
    <mergeCell ref="AK66:AP66"/>
    <mergeCell ref="AQ66:BB66"/>
    <mergeCell ref="BC66:BT66"/>
    <mergeCell ref="EX21:FJ21"/>
    <mergeCell ref="BU21:CG21"/>
    <mergeCell ref="CH21:CW21"/>
    <mergeCell ref="CX21:DJ21"/>
    <mergeCell ref="DK21:DW21"/>
    <mergeCell ref="DX21:EJ21"/>
    <mergeCell ref="EK21:EW21"/>
    <mergeCell ref="A21:AJ21"/>
    <mergeCell ref="AK21:AP21"/>
    <mergeCell ref="AQ21:BB21"/>
    <mergeCell ref="BC21:BT21"/>
    <mergeCell ref="EK49:EW49"/>
    <mergeCell ref="DX52:EJ52"/>
    <mergeCell ref="EK51:EW51"/>
    <mergeCell ref="EX53:FJ53"/>
    <mergeCell ref="DX53:EJ53"/>
    <mergeCell ref="EK53:EW53"/>
    <mergeCell ref="DX51:EJ51"/>
    <mergeCell ref="AQ52:BB52"/>
    <mergeCell ref="AQ51:BB51"/>
    <mergeCell ref="BU53:CG53"/>
    <mergeCell ref="EX59:FJ59"/>
    <mergeCell ref="DX59:EJ59"/>
    <mergeCell ref="EX58:FJ58"/>
    <mergeCell ref="DX58:EJ58"/>
    <mergeCell ref="EK59:EW59"/>
    <mergeCell ref="EK58:EW58"/>
    <mergeCell ref="DK58:DW58"/>
    <mergeCell ref="AQ55:BB55"/>
    <mergeCell ref="BC55:BT55"/>
    <mergeCell ref="AQ53:BB53"/>
    <mergeCell ref="BC53:BT53"/>
    <mergeCell ref="EX55:FJ55"/>
    <mergeCell ref="CH38:CW38"/>
    <mergeCell ref="CX38:DJ38"/>
    <mergeCell ref="DK38:DW38"/>
    <mergeCell ref="DX38:EJ38"/>
    <mergeCell ref="EK39:EW39"/>
    <mergeCell ref="EX39:FJ39"/>
    <mergeCell ref="EX42:FJ42"/>
    <mergeCell ref="EX41:FJ41"/>
    <mergeCell ref="EX48:FJ48"/>
    <mergeCell ref="CH58:CW58"/>
    <mergeCell ref="EK41:EW41"/>
    <mergeCell ref="EK43:EW43"/>
    <mergeCell ref="BU49:CG49"/>
    <mergeCell ref="BU50:CG50"/>
    <mergeCell ref="BU47:CG47"/>
    <mergeCell ref="DK49:DW49"/>
    <mergeCell ref="DX49:EJ49"/>
    <mergeCell ref="BU51:CG51"/>
    <mergeCell ref="CH51:CW51"/>
    <mergeCell ref="AQ60:BB60"/>
    <mergeCell ref="BC61:BT61"/>
    <mergeCell ref="EX45:FJ45"/>
    <mergeCell ref="EX46:FJ46"/>
    <mergeCell ref="EK47:EW47"/>
    <mergeCell ref="EK46:EW46"/>
    <mergeCell ref="EX47:FJ47"/>
    <mergeCell ref="EK45:EW45"/>
    <mergeCell ref="BC58:BT58"/>
    <mergeCell ref="BU58:CG58"/>
    <mergeCell ref="BU59:CG59"/>
    <mergeCell ref="BC60:BT60"/>
    <mergeCell ref="BC62:BT62"/>
    <mergeCell ref="BU60:CG60"/>
    <mergeCell ref="BU62:CG62"/>
    <mergeCell ref="AK73:AP73"/>
    <mergeCell ref="A58:AJ58"/>
    <mergeCell ref="AK58:AP58"/>
    <mergeCell ref="AK68:AP68"/>
    <mergeCell ref="A69:AJ69"/>
    <mergeCell ref="AK69:AP69"/>
    <mergeCell ref="A61:AJ61"/>
    <mergeCell ref="AK72:AP72"/>
    <mergeCell ref="A63:AJ63"/>
    <mergeCell ref="A59:AJ59"/>
    <mergeCell ref="AK56:AP56"/>
    <mergeCell ref="A53:AJ53"/>
    <mergeCell ref="AK51:AP51"/>
    <mergeCell ref="AK55:AP55"/>
    <mergeCell ref="A51:AJ51"/>
    <mergeCell ref="A54:AJ54"/>
    <mergeCell ref="AK53:AP53"/>
    <mergeCell ref="AK52:AP52"/>
    <mergeCell ref="AK47:AP47"/>
    <mergeCell ref="AK48:AP48"/>
    <mergeCell ref="AK49:AP49"/>
    <mergeCell ref="AQ48:BB48"/>
    <mergeCell ref="AQ47:BB47"/>
    <mergeCell ref="AQ49:BB49"/>
    <mergeCell ref="EX16:FJ16"/>
    <mergeCell ref="AK78:AP78"/>
    <mergeCell ref="AQ78:BB78"/>
    <mergeCell ref="AK77:AP77"/>
    <mergeCell ref="AQ77:BB77"/>
    <mergeCell ref="AQ61:BB61"/>
    <mergeCell ref="AQ59:BB59"/>
    <mergeCell ref="AQ42:BB42"/>
    <mergeCell ref="AK64:AP64"/>
    <mergeCell ref="AK46:AP46"/>
    <mergeCell ref="BU16:CG16"/>
    <mergeCell ref="CH16:CW16"/>
    <mergeCell ref="CX16:DJ16"/>
    <mergeCell ref="BC52:BT52"/>
    <mergeCell ref="BC16:BT16"/>
    <mergeCell ref="BC49:BT49"/>
    <mergeCell ref="CX37:DJ37"/>
    <mergeCell ref="CX34:DJ34"/>
    <mergeCell ref="CX32:DJ32"/>
    <mergeCell ref="BU17:CG17"/>
    <mergeCell ref="CH17:CW17"/>
    <mergeCell ref="CX17:DJ17"/>
    <mergeCell ref="EK16:EW16"/>
    <mergeCell ref="DK16:DW16"/>
    <mergeCell ref="DX16:EJ16"/>
    <mergeCell ref="DK31:DW31"/>
    <mergeCell ref="EK30:EW30"/>
    <mergeCell ref="EK26:EW26"/>
    <mergeCell ref="DX27:EJ27"/>
    <mergeCell ref="EK27:EW27"/>
    <mergeCell ref="DX26:EJ26"/>
    <mergeCell ref="DK28:DW28"/>
    <mergeCell ref="DX28:EJ28"/>
    <mergeCell ref="EK31:EW31"/>
    <mergeCell ref="EK28:EW28"/>
    <mergeCell ref="DK39:DW39"/>
    <mergeCell ref="DX36:EJ36"/>
    <mergeCell ref="DK36:DW36"/>
    <mergeCell ref="DX32:EJ32"/>
    <mergeCell ref="DK33:DW33"/>
    <mergeCell ref="DK37:DW37"/>
    <mergeCell ref="DX37:EJ37"/>
    <mergeCell ref="DX34:EJ34"/>
    <mergeCell ref="DX33:EJ33"/>
    <mergeCell ref="DK35:DW35"/>
    <mergeCell ref="EX24:FJ24"/>
    <mergeCell ref="EX23:FJ23"/>
    <mergeCell ref="EX25:FJ25"/>
    <mergeCell ref="DX25:EJ25"/>
    <mergeCell ref="EK14:EW14"/>
    <mergeCell ref="EK33:EW33"/>
    <mergeCell ref="DK24:DW24"/>
    <mergeCell ref="EK32:EW32"/>
    <mergeCell ref="DK26:DW26"/>
    <mergeCell ref="DK27:DW27"/>
    <mergeCell ref="DK30:DW30"/>
    <mergeCell ref="DK23:DW23"/>
    <mergeCell ref="DK32:DW32"/>
    <mergeCell ref="DX31:EJ31"/>
    <mergeCell ref="A14:AJ14"/>
    <mergeCell ref="AK14:AP14"/>
    <mergeCell ref="AQ14:BB14"/>
    <mergeCell ref="BC14:BT14"/>
    <mergeCell ref="CX14:DJ14"/>
    <mergeCell ref="BU46:CG46"/>
    <mergeCell ref="BC47:BT47"/>
    <mergeCell ref="CX51:DJ51"/>
    <mergeCell ref="BC46:BT46"/>
    <mergeCell ref="CX35:DJ35"/>
    <mergeCell ref="CX45:DJ45"/>
    <mergeCell ref="BU23:CG23"/>
    <mergeCell ref="CH46:CW46"/>
    <mergeCell ref="CX31:DJ31"/>
    <mergeCell ref="CH14:CW14"/>
    <mergeCell ref="CX22:DJ22"/>
    <mergeCell ref="BU20:CG20"/>
    <mergeCell ref="DX30:EJ30"/>
    <mergeCell ref="DX14:EJ14"/>
    <mergeCell ref="DK25:DW25"/>
    <mergeCell ref="CH19:CW19"/>
    <mergeCell ref="CX19:DJ19"/>
    <mergeCell ref="DK19:DW19"/>
    <mergeCell ref="CX20:DJ20"/>
    <mergeCell ref="EK34:EW34"/>
    <mergeCell ref="EX35:FJ35"/>
    <mergeCell ref="EK40:EW40"/>
    <mergeCell ref="EK38:EW38"/>
    <mergeCell ref="EK35:EW35"/>
    <mergeCell ref="EK37:EW37"/>
    <mergeCell ref="EX37:FJ37"/>
    <mergeCell ref="EX38:FJ38"/>
    <mergeCell ref="EX40:FJ40"/>
    <mergeCell ref="EK36:EW36"/>
    <mergeCell ref="EX43:FJ43"/>
    <mergeCell ref="DK52:DW52"/>
    <mergeCell ref="DK45:DW45"/>
    <mergeCell ref="DX46:EJ46"/>
    <mergeCell ref="DX45:EJ45"/>
    <mergeCell ref="DK50:DW50"/>
    <mergeCell ref="DX48:EJ48"/>
    <mergeCell ref="DX50:EJ50"/>
    <mergeCell ref="DX47:EJ47"/>
    <mergeCell ref="DK48:DW48"/>
    <mergeCell ref="BU48:CG48"/>
    <mergeCell ref="CH50:CW50"/>
    <mergeCell ref="CH49:CW49"/>
    <mergeCell ref="DX77:EJ77"/>
    <mergeCell ref="DK62:DW62"/>
    <mergeCell ref="DX61:EJ61"/>
    <mergeCell ref="CX55:DJ55"/>
    <mergeCell ref="DX55:EJ55"/>
    <mergeCell ref="CX62:DJ62"/>
    <mergeCell ref="CX59:DJ59"/>
    <mergeCell ref="CX60:DJ60"/>
    <mergeCell ref="DX56:EJ56"/>
    <mergeCell ref="DK64:DW64"/>
    <mergeCell ref="BU55:CG55"/>
    <mergeCell ref="CH56:CW56"/>
    <mergeCell ref="DK60:DW60"/>
    <mergeCell ref="CX58:DJ58"/>
    <mergeCell ref="CX56:DJ56"/>
    <mergeCell ref="DK56:DW56"/>
    <mergeCell ref="DK59:DW59"/>
    <mergeCell ref="CH55:CW55"/>
    <mergeCell ref="DK53:DW53"/>
    <mergeCell ref="DX54:EJ54"/>
    <mergeCell ref="CH53:CW53"/>
    <mergeCell ref="CH54:CW54"/>
    <mergeCell ref="CX53:DJ53"/>
    <mergeCell ref="DK55:DW55"/>
    <mergeCell ref="CX54:DJ54"/>
    <mergeCell ref="CH52:CW52"/>
    <mergeCell ref="BU52:CG52"/>
    <mergeCell ref="EX79:FJ79"/>
    <mergeCell ref="DX79:EJ79"/>
    <mergeCell ref="EK79:EW79"/>
    <mergeCell ref="EK78:EW78"/>
    <mergeCell ref="DX64:EJ64"/>
    <mergeCell ref="DX62:EJ62"/>
    <mergeCell ref="DX63:EJ63"/>
    <mergeCell ref="DK54:DW54"/>
    <mergeCell ref="CX61:DJ61"/>
    <mergeCell ref="DX86:EJ86"/>
    <mergeCell ref="EK86:EW86"/>
    <mergeCell ref="DX85:EJ85"/>
    <mergeCell ref="EK85:EW85"/>
    <mergeCell ref="DK72:DW72"/>
    <mergeCell ref="DX73:EJ73"/>
    <mergeCell ref="DK61:DW61"/>
    <mergeCell ref="CX77:DJ77"/>
    <mergeCell ref="DK71:DW71"/>
    <mergeCell ref="EX80:FJ80"/>
    <mergeCell ref="EK80:EW80"/>
    <mergeCell ref="EX86:FJ86"/>
    <mergeCell ref="EK83:EW83"/>
    <mergeCell ref="EX83:FJ83"/>
    <mergeCell ref="EK84:EW84"/>
    <mergeCell ref="EX85:FJ85"/>
    <mergeCell ref="EK81:EW81"/>
    <mergeCell ref="EX81:FJ81"/>
    <mergeCell ref="EX84:FJ84"/>
    <mergeCell ref="CH87:CW87"/>
    <mergeCell ref="CX87:DJ87"/>
    <mergeCell ref="DK87:DW87"/>
    <mergeCell ref="EX87:FJ87"/>
    <mergeCell ref="DX87:EJ87"/>
    <mergeCell ref="EK87:EW87"/>
    <mergeCell ref="AQ87:BB87"/>
    <mergeCell ref="BC87:BT87"/>
    <mergeCell ref="BU79:CG79"/>
    <mergeCell ref="BU80:CG80"/>
    <mergeCell ref="BC85:BT85"/>
    <mergeCell ref="BU83:CG83"/>
    <mergeCell ref="BU87:CG87"/>
    <mergeCell ref="AQ83:BB83"/>
    <mergeCell ref="AQ85:BB85"/>
    <mergeCell ref="AQ86:BB86"/>
    <mergeCell ref="A87:AJ87"/>
    <mergeCell ref="AK87:AP87"/>
    <mergeCell ref="AK80:AP80"/>
    <mergeCell ref="A86:AJ86"/>
    <mergeCell ref="AK86:AP86"/>
    <mergeCell ref="AK83:AP83"/>
    <mergeCell ref="AK84:AP84"/>
    <mergeCell ref="A85:AJ85"/>
    <mergeCell ref="A81:AJ81"/>
    <mergeCell ref="A84:AJ84"/>
    <mergeCell ref="EX28:FJ28"/>
    <mergeCell ref="EX26:FJ26"/>
    <mergeCell ref="EX36:FJ36"/>
    <mergeCell ref="EX32:FJ32"/>
    <mergeCell ref="EX33:FJ33"/>
    <mergeCell ref="EX29:FJ29"/>
    <mergeCell ref="EX27:FJ27"/>
    <mergeCell ref="EX34:FJ34"/>
    <mergeCell ref="EX30:FJ30"/>
    <mergeCell ref="EX31:FJ31"/>
    <mergeCell ref="DK22:DW22"/>
    <mergeCell ref="DX22:EJ22"/>
    <mergeCell ref="EK22:EW22"/>
    <mergeCell ref="DX24:EJ24"/>
    <mergeCell ref="DX23:EJ23"/>
    <mergeCell ref="EK23:EW23"/>
    <mergeCell ref="EX22:FJ22"/>
    <mergeCell ref="A2:FJ2"/>
    <mergeCell ref="DX20:EJ20"/>
    <mergeCell ref="EK20:EW20"/>
    <mergeCell ref="BU14:CG14"/>
    <mergeCell ref="BC20:BT20"/>
    <mergeCell ref="DK14:DW14"/>
    <mergeCell ref="EX14:FJ14"/>
    <mergeCell ref="DK20:DW20"/>
    <mergeCell ref="BU19:CG19"/>
    <mergeCell ref="EX20:FJ20"/>
    <mergeCell ref="CH20:CW20"/>
    <mergeCell ref="EK19:EW19"/>
    <mergeCell ref="EX19:FJ19"/>
    <mergeCell ref="DX19:EJ19"/>
    <mergeCell ref="DK18:DW18"/>
    <mergeCell ref="EX18:FJ18"/>
    <mergeCell ref="DX17:EJ17"/>
    <mergeCell ref="EK17:EW17"/>
    <mergeCell ref="EX17:FJ17"/>
    <mergeCell ref="EK18:EW18"/>
    <mergeCell ref="DX18:EJ18"/>
    <mergeCell ref="DK17:DW17"/>
    <mergeCell ref="AQ15:BB15"/>
    <mergeCell ref="BC15:BT15"/>
    <mergeCell ref="AQ17:BB17"/>
    <mergeCell ref="BC17:BT17"/>
    <mergeCell ref="AQ16:BB16"/>
    <mergeCell ref="BU18:CG18"/>
    <mergeCell ref="CH18:CW18"/>
    <mergeCell ref="CX18:DJ18"/>
    <mergeCell ref="EX15:FJ15"/>
    <mergeCell ref="DK15:DW15"/>
    <mergeCell ref="DX15:EJ15"/>
    <mergeCell ref="BU15:CG15"/>
    <mergeCell ref="CH15:CW15"/>
    <mergeCell ref="CX15:DJ15"/>
    <mergeCell ref="EK15:EW15"/>
    <mergeCell ref="A20:AJ20"/>
    <mergeCell ref="AK20:AP20"/>
    <mergeCell ref="BC19:BT19"/>
    <mergeCell ref="AQ19:BB19"/>
    <mergeCell ref="AQ20:BB20"/>
    <mergeCell ref="AK41:AP41"/>
    <mergeCell ref="AQ40:BB40"/>
    <mergeCell ref="AQ18:BB18"/>
    <mergeCell ref="BC18:BT18"/>
    <mergeCell ref="AQ22:BB22"/>
    <mergeCell ref="BC22:BT22"/>
    <mergeCell ref="BC23:BT23"/>
    <mergeCell ref="AQ24:BB24"/>
    <mergeCell ref="BC24:BT24"/>
    <mergeCell ref="AQ23:BB23"/>
    <mergeCell ref="A15:AJ15"/>
    <mergeCell ref="AK15:AP15"/>
    <mergeCell ref="A17:AJ17"/>
    <mergeCell ref="A19:AJ19"/>
    <mergeCell ref="AK19:AP19"/>
    <mergeCell ref="AK18:AP18"/>
    <mergeCell ref="AK17:AP17"/>
    <mergeCell ref="A16:AJ16"/>
    <mergeCell ref="AK16:AP16"/>
    <mergeCell ref="AQ46:BB46"/>
    <mergeCell ref="AQ32:BB32"/>
    <mergeCell ref="AK39:AP39"/>
    <mergeCell ref="AQ45:BB45"/>
    <mergeCell ref="AK37:AP37"/>
    <mergeCell ref="AQ37:BB37"/>
    <mergeCell ref="AQ41:BB41"/>
    <mergeCell ref="AK42:AP42"/>
    <mergeCell ref="AK35:AP35"/>
    <mergeCell ref="AQ35:BB35"/>
    <mergeCell ref="BC40:BT40"/>
    <mergeCell ref="A23:AJ23"/>
    <mergeCell ref="AK23:AP23"/>
    <mergeCell ref="A37:AJ37"/>
    <mergeCell ref="AK40:AP40"/>
    <mergeCell ref="BC27:BT27"/>
    <mergeCell ref="BC26:BT26"/>
    <mergeCell ref="BC25:BT25"/>
    <mergeCell ref="AQ28:BB28"/>
    <mergeCell ref="BC28:BT28"/>
    <mergeCell ref="A22:AJ22"/>
    <mergeCell ref="AK22:AP22"/>
    <mergeCell ref="A39:AJ39"/>
    <mergeCell ref="AK33:AP33"/>
    <mergeCell ref="AK32:AP32"/>
    <mergeCell ref="A24:AJ24"/>
    <mergeCell ref="AK24:AP24"/>
    <mergeCell ref="A27:AJ27"/>
    <mergeCell ref="A28:AJ28"/>
    <mergeCell ref="AK28:AP28"/>
    <mergeCell ref="BC42:BT42"/>
    <mergeCell ref="BC41:BT41"/>
    <mergeCell ref="BC45:BT45"/>
    <mergeCell ref="BC48:BT48"/>
    <mergeCell ref="BC50:BT50"/>
    <mergeCell ref="BC51:BT51"/>
    <mergeCell ref="CH40:CW40"/>
    <mergeCell ref="CX40:DJ40"/>
    <mergeCell ref="BU40:CG40"/>
    <mergeCell ref="BU41:CG41"/>
    <mergeCell ref="CH42:CW42"/>
    <mergeCell ref="CH41:CW41"/>
    <mergeCell ref="BU45:CG45"/>
    <mergeCell ref="BU42:CG42"/>
    <mergeCell ref="CH39:CW39"/>
    <mergeCell ref="BC37:BT37"/>
    <mergeCell ref="BU37:CG37"/>
    <mergeCell ref="BC38:BT38"/>
    <mergeCell ref="BU38:CG38"/>
    <mergeCell ref="BU39:CG39"/>
    <mergeCell ref="BC39:BT39"/>
    <mergeCell ref="BU22:CG22"/>
    <mergeCell ref="CH22:CW22"/>
    <mergeCell ref="CH27:CW27"/>
    <mergeCell ref="BU25:CG25"/>
    <mergeCell ref="CH23:CW23"/>
    <mergeCell ref="CH24:CW24"/>
    <mergeCell ref="CX26:DJ26"/>
    <mergeCell ref="CH25:CW25"/>
    <mergeCell ref="CX27:DJ27"/>
    <mergeCell ref="CX23:DJ23"/>
    <mergeCell ref="CH30:CW30"/>
    <mergeCell ref="BU29:CG29"/>
    <mergeCell ref="EX13:FJ13"/>
    <mergeCell ref="DK13:DW13"/>
    <mergeCell ref="DX13:EJ13"/>
    <mergeCell ref="EK13:EW13"/>
    <mergeCell ref="BU28:CG28"/>
    <mergeCell ref="CH28:CW28"/>
    <mergeCell ref="EK25:EW25"/>
    <mergeCell ref="BU30:CG30"/>
    <mergeCell ref="BC13:BT13"/>
    <mergeCell ref="BU13:CG13"/>
    <mergeCell ref="CH13:CW13"/>
    <mergeCell ref="CX13:DJ13"/>
    <mergeCell ref="A13:AJ13"/>
    <mergeCell ref="AK13:AP13"/>
    <mergeCell ref="AQ13:BB13"/>
    <mergeCell ref="A26:AJ26"/>
    <mergeCell ref="AK26:AP26"/>
    <mergeCell ref="AQ26:BB26"/>
    <mergeCell ref="A18:AJ18"/>
    <mergeCell ref="A25:AJ25"/>
    <mergeCell ref="AK25:AP25"/>
    <mergeCell ref="AQ25:BB25"/>
    <mergeCell ref="DX12:EJ12"/>
    <mergeCell ref="EK12:EW12"/>
    <mergeCell ref="EX12:FJ12"/>
    <mergeCell ref="DX11:EJ11"/>
    <mergeCell ref="EK11:EW11"/>
    <mergeCell ref="EX11:FJ11"/>
    <mergeCell ref="DK11:DW11"/>
    <mergeCell ref="A12:AJ12"/>
    <mergeCell ref="AK12:AP12"/>
    <mergeCell ref="AQ12:BB12"/>
    <mergeCell ref="BC12:BT12"/>
    <mergeCell ref="DK12:DW12"/>
    <mergeCell ref="BU12:CG12"/>
    <mergeCell ref="CH12:CW12"/>
    <mergeCell ref="CX12:DJ12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CH11:CW11"/>
    <mergeCell ref="CX11:DJ11"/>
    <mergeCell ref="BU10:CG10"/>
    <mergeCell ref="CH10:CW10"/>
    <mergeCell ref="CX10:DJ10"/>
    <mergeCell ref="DK10:DW10"/>
    <mergeCell ref="A10:AJ10"/>
    <mergeCell ref="AK10:AP10"/>
    <mergeCell ref="AQ10:BB10"/>
    <mergeCell ref="BC10:BT10"/>
    <mergeCell ref="DK9:DW9"/>
    <mergeCell ref="DX9:EJ9"/>
    <mergeCell ref="EK9:EW9"/>
    <mergeCell ref="EX9:FJ9"/>
    <mergeCell ref="DX8:EJ8"/>
    <mergeCell ref="EK8:EW8"/>
    <mergeCell ref="EX8:FJ8"/>
    <mergeCell ref="A9:AJ9"/>
    <mergeCell ref="AK9:AP9"/>
    <mergeCell ref="AQ9:BB9"/>
    <mergeCell ref="BC9:BT9"/>
    <mergeCell ref="BU9:CG9"/>
    <mergeCell ref="CH9:CW9"/>
    <mergeCell ref="CX9:DJ9"/>
    <mergeCell ref="BU8:CG8"/>
    <mergeCell ref="CH8:CW8"/>
    <mergeCell ref="CX8:DJ8"/>
    <mergeCell ref="DK8:DW8"/>
    <mergeCell ref="A8:AJ8"/>
    <mergeCell ref="AK8:AP8"/>
    <mergeCell ref="AQ8:BB8"/>
    <mergeCell ref="BC8:BT8"/>
    <mergeCell ref="DK7:DW7"/>
    <mergeCell ref="DX7:EJ7"/>
    <mergeCell ref="EK7:EW7"/>
    <mergeCell ref="EX7:FJ7"/>
    <mergeCell ref="DX6:EJ6"/>
    <mergeCell ref="EK6:EW6"/>
    <mergeCell ref="EX6:FJ6"/>
    <mergeCell ref="A7:AJ7"/>
    <mergeCell ref="AK7:AP7"/>
    <mergeCell ref="AQ7:BB7"/>
    <mergeCell ref="BC7:BT7"/>
    <mergeCell ref="BU7:CG7"/>
    <mergeCell ref="CH7:CW7"/>
    <mergeCell ref="CX7:DJ7"/>
    <mergeCell ref="EK5:EW5"/>
    <mergeCell ref="EX5:FJ5"/>
    <mergeCell ref="A6:AJ6"/>
    <mergeCell ref="AK6:AP6"/>
    <mergeCell ref="AQ6:BB6"/>
    <mergeCell ref="BC6:BT6"/>
    <mergeCell ref="BU6:CG6"/>
    <mergeCell ref="CH6:CW6"/>
    <mergeCell ref="CX6:DJ6"/>
    <mergeCell ref="DK6:DW6"/>
    <mergeCell ref="BC3:BT4"/>
    <mergeCell ref="A5:AJ5"/>
    <mergeCell ref="AK5:AP5"/>
    <mergeCell ref="AQ5:BB5"/>
    <mergeCell ref="BC5:BT5"/>
    <mergeCell ref="A3:AJ4"/>
    <mergeCell ref="AK3:AP4"/>
    <mergeCell ref="AQ3:BB4"/>
    <mergeCell ref="EK3:FJ3"/>
    <mergeCell ref="CH4:CW4"/>
    <mergeCell ref="CX4:DJ4"/>
    <mergeCell ref="DK4:DW4"/>
    <mergeCell ref="DX4:EJ4"/>
    <mergeCell ref="EK4:EW4"/>
    <mergeCell ref="EX4:FJ4"/>
    <mergeCell ref="BU3:CG4"/>
    <mergeCell ref="CH3:EJ3"/>
    <mergeCell ref="BU5:CG5"/>
    <mergeCell ref="CH5:CW5"/>
    <mergeCell ref="CX5:DJ5"/>
    <mergeCell ref="DK5:DW5"/>
    <mergeCell ref="DX5:EJ5"/>
    <mergeCell ref="BU31:CG31"/>
    <mergeCell ref="BC32:BT32"/>
    <mergeCell ref="A30:AJ30"/>
    <mergeCell ref="BU32:CG32"/>
    <mergeCell ref="A31:AJ31"/>
    <mergeCell ref="CH32:CW32"/>
    <mergeCell ref="AK27:AP27"/>
    <mergeCell ref="AQ27:BB27"/>
    <mergeCell ref="AK30:AP30"/>
    <mergeCell ref="AQ30:BB30"/>
    <mergeCell ref="AQ31:BB31"/>
    <mergeCell ref="AK31:AP31"/>
    <mergeCell ref="BC30:BT30"/>
    <mergeCell ref="BU27:CG27"/>
    <mergeCell ref="BC31:BT31"/>
    <mergeCell ref="CH31:CW31"/>
    <mergeCell ref="CH34:CW34"/>
    <mergeCell ref="BU34:CG34"/>
    <mergeCell ref="EK24:EW24"/>
    <mergeCell ref="CX25:DJ25"/>
    <mergeCell ref="CH26:CW26"/>
    <mergeCell ref="BU24:CG24"/>
    <mergeCell ref="BU26:CG26"/>
    <mergeCell ref="CX24:DJ24"/>
    <mergeCell ref="EK29:EW29"/>
    <mergeCell ref="A29:AJ29"/>
    <mergeCell ref="AK29:AP29"/>
    <mergeCell ref="AQ29:BB29"/>
    <mergeCell ref="BC29:BT29"/>
    <mergeCell ref="CH29:CW29"/>
    <mergeCell ref="CX28:DJ28"/>
    <mergeCell ref="A47:AJ47"/>
    <mergeCell ref="A32:AJ32"/>
    <mergeCell ref="CX36:DJ36"/>
    <mergeCell ref="CX30:DJ30"/>
    <mergeCell ref="A40:AJ40"/>
    <mergeCell ref="A41:AJ41"/>
    <mergeCell ref="AQ39:BB39"/>
    <mergeCell ref="A36:AJ36"/>
    <mergeCell ref="CX33:DJ33"/>
    <mergeCell ref="BU33:CG33"/>
    <mergeCell ref="CH36:CW36"/>
    <mergeCell ref="BU36:CG36"/>
    <mergeCell ref="BU35:CG35"/>
    <mergeCell ref="CH33:CW33"/>
    <mergeCell ref="CH35:CW35"/>
    <mergeCell ref="DX35:EJ35"/>
    <mergeCell ref="A68:AJ68"/>
    <mergeCell ref="A73:AJ73"/>
    <mergeCell ref="A55:AJ55"/>
    <mergeCell ref="A56:AJ56"/>
    <mergeCell ref="A64:AJ64"/>
    <mergeCell ref="A60:AJ60"/>
    <mergeCell ref="A62:AJ62"/>
    <mergeCell ref="A65:AJ65"/>
    <mergeCell ref="CH37:CW37"/>
    <mergeCell ref="A77:AJ77"/>
    <mergeCell ref="A76:AJ76"/>
    <mergeCell ref="A70:AJ70"/>
    <mergeCell ref="A72:AJ72"/>
    <mergeCell ref="A75:AJ75"/>
    <mergeCell ref="A71:AJ71"/>
    <mergeCell ref="A74:AJ74"/>
    <mergeCell ref="A78:AJ78"/>
    <mergeCell ref="DK80:DW80"/>
    <mergeCell ref="DX80:EJ80"/>
    <mergeCell ref="CH78:CW78"/>
    <mergeCell ref="CX78:DJ78"/>
    <mergeCell ref="A79:AJ79"/>
    <mergeCell ref="AK79:AP79"/>
    <mergeCell ref="BC80:BT80"/>
    <mergeCell ref="A80:AJ80"/>
    <mergeCell ref="AK62:AP62"/>
    <mergeCell ref="AK61:AP61"/>
    <mergeCell ref="AK60:AP60"/>
    <mergeCell ref="AK59:AP59"/>
    <mergeCell ref="A50:AJ50"/>
    <mergeCell ref="A52:AJ52"/>
    <mergeCell ref="A42:AJ42"/>
    <mergeCell ref="A49:AJ49"/>
    <mergeCell ref="A43:AJ43"/>
    <mergeCell ref="A45:AJ45"/>
    <mergeCell ref="A48:AJ48"/>
    <mergeCell ref="A46:AJ46"/>
    <mergeCell ref="A44:AJ44"/>
    <mergeCell ref="A38:AJ38"/>
    <mergeCell ref="AK38:AP38"/>
    <mergeCell ref="AQ38:BB38"/>
    <mergeCell ref="AK36:AP36"/>
    <mergeCell ref="AQ36:BB36"/>
    <mergeCell ref="BC36:BT36"/>
    <mergeCell ref="A33:AJ33"/>
    <mergeCell ref="A35:AJ35"/>
    <mergeCell ref="A34:AJ34"/>
    <mergeCell ref="AK34:AP34"/>
    <mergeCell ref="AQ34:BB34"/>
    <mergeCell ref="AQ33:BB33"/>
    <mergeCell ref="BC35:BT35"/>
    <mergeCell ref="BC33:BT33"/>
    <mergeCell ref="BC34:BT34"/>
    <mergeCell ref="EK42:EW42"/>
    <mergeCell ref="CX43:DJ43"/>
    <mergeCell ref="CH45:CW45"/>
    <mergeCell ref="EK44:EW44"/>
    <mergeCell ref="CH48:CW48"/>
    <mergeCell ref="CX47:DJ47"/>
    <mergeCell ref="CX48:DJ48"/>
    <mergeCell ref="CH47:CW47"/>
    <mergeCell ref="EK48:EW48"/>
    <mergeCell ref="EK56:EW56"/>
    <mergeCell ref="EX56:FJ56"/>
    <mergeCell ref="EK50:EW50"/>
    <mergeCell ref="EX49:FJ49"/>
    <mergeCell ref="EX50:FJ50"/>
    <mergeCell ref="EX51:FJ51"/>
    <mergeCell ref="EK52:EW52"/>
    <mergeCell ref="EX52:FJ52"/>
    <mergeCell ref="EK55:EW55"/>
    <mergeCell ref="EX76:FJ76"/>
    <mergeCell ref="DK78:DW78"/>
    <mergeCell ref="EX72:FJ72"/>
    <mergeCell ref="EX78:FJ78"/>
    <mergeCell ref="EK72:EW72"/>
    <mergeCell ref="EK77:EW77"/>
    <mergeCell ref="DK77:DW77"/>
    <mergeCell ref="EX77:FJ77"/>
    <mergeCell ref="EK76:EW76"/>
    <mergeCell ref="DX78:EJ78"/>
    <mergeCell ref="EX63:FJ63"/>
    <mergeCell ref="EK60:EW60"/>
    <mergeCell ref="EX62:FJ62"/>
    <mergeCell ref="EK61:EW61"/>
    <mergeCell ref="EX60:FJ60"/>
    <mergeCell ref="EX61:FJ61"/>
    <mergeCell ref="DX60:EJ60"/>
    <mergeCell ref="DX76:EJ76"/>
    <mergeCell ref="CH73:CW73"/>
    <mergeCell ref="CX75:DJ75"/>
    <mergeCell ref="CX76:DJ76"/>
    <mergeCell ref="DK76:DW76"/>
    <mergeCell ref="CH76:CW76"/>
    <mergeCell ref="DX75:EJ75"/>
    <mergeCell ref="DK74:DW74"/>
    <mergeCell ref="DX74:EJ74"/>
    <mergeCell ref="CH77:CW77"/>
    <mergeCell ref="DK79:DW79"/>
    <mergeCell ref="CX79:DJ79"/>
    <mergeCell ref="CX81:DJ81"/>
    <mergeCell ref="CX80:DJ80"/>
    <mergeCell ref="CH81:CW81"/>
    <mergeCell ref="CX71:DJ71"/>
    <mergeCell ref="A83:AJ83"/>
    <mergeCell ref="CH80:CW80"/>
    <mergeCell ref="BC78:BT78"/>
    <mergeCell ref="CH79:CW79"/>
    <mergeCell ref="BC79:BT79"/>
    <mergeCell ref="BC83:BT83"/>
    <mergeCell ref="AK81:AP81"/>
    <mergeCell ref="BU81:CG81"/>
    <mergeCell ref="CH83:CW83"/>
    <mergeCell ref="DK86:DW86"/>
    <mergeCell ref="DK85:DW85"/>
    <mergeCell ref="BU86:CG86"/>
    <mergeCell ref="CH86:CW86"/>
    <mergeCell ref="CX86:DJ86"/>
    <mergeCell ref="CX85:DJ85"/>
    <mergeCell ref="BC86:BT86"/>
    <mergeCell ref="AK85:AP85"/>
    <mergeCell ref="CH85:CW85"/>
    <mergeCell ref="BU85:CG85"/>
    <mergeCell ref="CH84:CW84"/>
    <mergeCell ref="BU84:CG84"/>
    <mergeCell ref="BU82:CG82"/>
    <mergeCell ref="CH82:CW82"/>
    <mergeCell ref="DX83:EJ83"/>
    <mergeCell ref="DX81:EJ81"/>
    <mergeCell ref="CX84:DJ84"/>
    <mergeCell ref="DX82:EJ82"/>
    <mergeCell ref="DK83:DW83"/>
    <mergeCell ref="DK84:DW84"/>
    <mergeCell ref="DX84:EJ84"/>
    <mergeCell ref="DK81:DW81"/>
    <mergeCell ref="CX83:DJ83"/>
    <mergeCell ref="EK82:EW82"/>
    <mergeCell ref="EX82:FJ82"/>
    <mergeCell ref="CX82:DJ82"/>
    <mergeCell ref="DK82:DW82"/>
    <mergeCell ref="AQ81:BB81"/>
    <mergeCell ref="BC81:BT81"/>
    <mergeCell ref="AQ84:BB84"/>
    <mergeCell ref="BC84:BT84"/>
    <mergeCell ref="AQ76:BB76"/>
    <mergeCell ref="BC76:BT76"/>
    <mergeCell ref="AQ80:BB80"/>
    <mergeCell ref="BU78:CG78"/>
    <mergeCell ref="AQ79:BB79"/>
    <mergeCell ref="BU76:CG76"/>
    <mergeCell ref="BC77:BT77"/>
    <mergeCell ref="BU77:CG77"/>
    <mergeCell ref="AK76:AP76"/>
    <mergeCell ref="BC69:BT69"/>
    <mergeCell ref="AQ69:BB69"/>
    <mergeCell ref="AK70:AP70"/>
    <mergeCell ref="AQ70:BB70"/>
    <mergeCell ref="AQ73:BB73"/>
    <mergeCell ref="AQ75:BB75"/>
    <mergeCell ref="BC72:BT72"/>
    <mergeCell ref="AQ72:BB72"/>
    <mergeCell ref="AK75:AP75"/>
    <mergeCell ref="EX75:FJ75"/>
    <mergeCell ref="DX70:EJ70"/>
    <mergeCell ref="EK70:EW70"/>
    <mergeCell ref="EX70:FJ70"/>
    <mergeCell ref="EX73:FJ73"/>
    <mergeCell ref="EK73:EW73"/>
    <mergeCell ref="EX71:FJ71"/>
    <mergeCell ref="DX71:EJ71"/>
    <mergeCell ref="EK71:EW71"/>
    <mergeCell ref="DX72:EJ72"/>
    <mergeCell ref="BC75:BT75"/>
    <mergeCell ref="BU73:CG73"/>
    <mergeCell ref="CH75:CW75"/>
    <mergeCell ref="EK75:EW75"/>
    <mergeCell ref="CX73:DJ73"/>
    <mergeCell ref="DK73:DW73"/>
    <mergeCell ref="BU75:CG75"/>
    <mergeCell ref="DK75:DW75"/>
    <mergeCell ref="CH74:CW74"/>
    <mergeCell ref="CX74:DJ74"/>
    <mergeCell ref="BC73:BT73"/>
    <mergeCell ref="CX69:DJ69"/>
    <mergeCell ref="CH72:CW72"/>
    <mergeCell ref="CX72:DJ72"/>
    <mergeCell ref="CH69:CW69"/>
    <mergeCell ref="BU70:CG70"/>
    <mergeCell ref="BU72:CG72"/>
    <mergeCell ref="BU69:CG69"/>
    <mergeCell ref="BC70:BT70"/>
    <mergeCell ref="CH71:CW71"/>
    <mergeCell ref="AQ68:BB68"/>
    <mergeCell ref="CH68:CW68"/>
    <mergeCell ref="DK69:DW69"/>
    <mergeCell ref="DK70:DW70"/>
    <mergeCell ref="CX68:DJ68"/>
    <mergeCell ref="BU68:CG68"/>
    <mergeCell ref="BC68:BT68"/>
    <mergeCell ref="CH70:CW70"/>
    <mergeCell ref="DK68:DW68"/>
    <mergeCell ref="CX70:DJ70"/>
    <mergeCell ref="EX68:FJ68"/>
    <mergeCell ref="CX29:DJ29"/>
    <mergeCell ref="DK29:DW29"/>
    <mergeCell ref="DX29:EJ29"/>
    <mergeCell ref="DX42:EJ42"/>
    <mergeCell ref="DK40:DW40"/>
    <mergeCell ref="DX39:EJ39"/>
    <mergeCell ref="DX40:EJ40"/>
    <mergeCell ref="CX41:DJ41"/>
    <mergeCell ref="CX39:DJ39"/>
    <mergeCell ref="DK34:DW34"/>
    <mergeCell ref="DK46:DW46"/>
    <mergeCell ref="DK47:DW47"/>
    <mergeCell ref="BU54:CG54"/>
    <mergeCell ref="BU43:CG43"/>
    <mergeCell ref="CX52:DJ52"/>
    <mergeCell ref="DK51:DW51"/>
    <mergeCell ref="CH43:CW43"/>
    <mergeCell ref="CX46:DJ46"/>
    <mergeCell ref="CX49:DJ49"/>
    <mergeCell ref="CX50:DJ50"/>
    <mergeCell ref="DX41:EJ41"/>
    <mergeCell ref="DK41:DW41"/>
    <mergeCell ref="DK43:DW43"/>
    <mergeCell ref="DX43:EJ43"/>
    <mergeCell ref="DK42:DW42"/>
    <mergeCell ref="CX42:DJ42"/>
    <mergeCell ref="AK65:AP65"/>
    <mergeCell ref="BC65:BT65"/>
    <mergeCell ref="AQ64:BB64"/>
    <mergeCell ref="AQ63:BB63"/>
    <mergeCell ref="AK63:AP63"/>
    <mergeCell ref="AQ56:BB56"/>
    <mergeCell ref="BU61:CG61"/>
    <mergeCell ref="CH59:CW59"/>
    <mergeCell ref="CH60:CW60"/>
    <mergeCell ref="BC56:BT56"/>
    <mergeCell ref="BU56:CG56"/>
    <mergeCell ref="AQ58:BB58"/>
    <mergeCell ref="BC59:BT59"/>
    <mergeCell ref="BU57:CG57"/>
    <mergeCell ref="CH57:CW57"/>
    <mergeCell ref="AQ62:BB62"/>
    <mergeCell ref="AK43:AP43"/>
    <mergeCell ref="AQ43:BB43"/>
    <mergeCell ref="BC43:BT43"/>
    <mergeCell ref="AK54:AP54"/>
    <mergeCell ref="AQ54:BB54"/>
    <mergeCell ref="BC54:BT54"/>
    <mergeCell ref="AK45:AP45"/>
    <mergeCell ref="AK50:AP50"/>
    <mergeCell ref="AQ50:BB50"/>
    <mergeCell ref="EX65:FJ65"/>
    <mergeCell ref="BU65:CG65"/>
    <mergeCell ref="CH65:CW65"/>
    <mergeCell ref="CX65:DJ65"/>
    <mergeCell ref="DK65:DW65"/>
    <mergeCell ref="DX65:EJ65"/>
    <mergeCell ref="AK71:AP71"/>
    <mergeCell ref="AQ71:BB71"/>
    <mergeCell ref="BC71:BT71"/>
    <mergeCell ref="BU71:CG71"/>
    <mergeCell ref="A82:AJ82"/>
    <mergeCell ref="AK82:AP82"/>
    <mergeCell ref="AQ82:BB82"/>
    <mergeCell ref="BC82:BT82"/>
    <mergeCell ref="AK44:AP44"/>
    <mergeCell ref="AQ44:BB44"/>
    <mergeCell ref="BC44:BT44"/>
    <mergeCell ref="BU44:CG44"/>
    <mergeCell ref="EX44:FJ44"/>
    <mergeCell ref="DK63:DW63"/>
    <mergeCell ref="CH63:CW63"/>
    <mergeCell ref="CH44:CW44"/>
    <mergeCell ref="CX44:DJ44"/>
    <mergeCell ref="DK44:DW44"/>
    <mergeCell ref="DX44:EJ44"/>
    <mergeCell ref="EK54:EW54"/>
    <mergeCell ref="EX54:FJ54"/>
    <mergeCell ref="CH61:CW61"/>
    <mergeCell ref="EX64:FJ64"/>
    <mergeCell ref="EK64:EW64"/>
    <mergeCell ref="CH64:CW64"/>
    <mergeCell ref="BU64:CG64"/>
    <mergeCell ref="CX64:DJ64"/>
    <mergeCell ref="BU66:CG66"/>
    <mergeCell ref="EK65:EW65"/>
    <mergeCell ref="AQ65:BB65"/>
    <mergeCell ref="EK62:EW62"/>
    <mergeCell ref="EK63:EW63"/>
    <mergeCell ref="BC64:BT64"/>
    <mergeCell ref="BC63:BT63"/>
    <mergeCell ref="CH62:CW62"/>
    <mergeCell ref="CX63:DJ63"/>
    <mergeCell ref="BU63:CG63"/>
    <mergeCell ref="A57:AJ57"/>
    <mergeCell ref="AK57:AP57"/>
    <mergeCell ref="AQ57:BB57"/>
    <mergeCell ref="BC57:BT57"/>
    <mergeCell ref="EX57:FJ57"/>
    <mergeCell ref="CX57:DJ57"/>
    <mergeCell ref="DK57:DW57"/>
    <mergeCell ref="DX57:EJ57"/>
    <mergeCell ref="EK57:EW5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view="pageBreakPreview" zoomScaleSheetLayoutView="100" workbookViewId="0" topLeftCell="A1">
      <selection activeCell="CF26" sqref="CF26"/>
    </sheetView>
  </sheetViews>
  <sheetFormatPr defaultColWidth="9.00390625" defaultRowHeight="12.75"/>
  <cols>
    <col min="1" max="46" width="0.875" style="1" customWidth="1"/>
    <col min="47" max="47" width="0.12890625" style="1" customWidth="1"/>
    <col min="48" max="62" width="0.875" style="1" customWidth="1"/>
    <col min="63" max="63" width="6.625" style="1" customWidth="1"/>
    <col min="64" max="79" width="0.875" style="1" customWidth="1"/>
    <col min="80" max="80" width="0.2421875" style="1" customWidth="1"/>
    <col min="81" max="83" width="0.875" style="1" hidden="1" customWidth="1"/>
    <col min="84" max="98" width="0.875" style="1" customWidth="1"/>
    <col min="99" max="99" width="0.12890625" style="1" customWidth="1"/>
    <col min="100" max="100" width="0.875" style="1" hidden="1" customWidth="1"/>
    <col min="101" max="114" width="0.875" style="1" customWidth="1"/>
    <col min="115" max="115" width="0.2421875" style="1" customWidth="1"/>
    <col min="116" max="117" width="0.875" style="1" hidden="1" customWidth="1"/>
    <col min="118" max="131" width="0.875" style="1" customWidth="1"/>
    <col min="132" max="132" width="0.74609375" style="1" customWidth="1"/>
    <col min="133" max="134" width="0.875" style="1" hidden="1" customWidth="1"/>
    <col min="135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78</v>
      </c>
    </row>
    <row r="2" spans="1:166" ht="19.5" customHeight="1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</row>
    <row r="3" spans="1:166" ht="11.25" customHeight="1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50"/>
      <c r="AP3" s="59" t="s">
        <v>20</v>
      </c>
      <c r="AQ3" s="49"/>
      <c r="AR3" s="49"/>
      <c r="AS3" s="49"/>
      <c r="AT3" s="49"/>
      <c r="AU3" s="50"/>
      <c r="AV3" s="59" t="s">
        <v>32</v>
      </c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50"/>
      <c r="BL3" s="59" t="s">
        <v>75</v>
      </c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50"/>
      <c r="CF3" s="53" t="s">
        <v>21</v>
      </c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5"/>
      <c r="ET3" s="59" t="s">
        <v>26</v>
      </c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</row>
    <row r="4" spans="1:166" ht="46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2"/>
      <c r="AP4" s="60"/>
      <c r="AQ4" s="51"/>
      <c r="AR4" s="51"/>
      <c r="AS4" s="51"/>
      <c r="AT4" s="51"/>
      <c r="AU4" s="52"/>
      <c r="AV4" s="60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2"/>
      <c r="BL4" s="60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2"/>
      <c r="CF4" s="53" t="s">
        <v>65</v>
      </c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5"/>
      <c r="CW4" s="53" t="s">
        <v>22</v>
      </c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5"/>
      <c r="DN4" s="53" t="s">
        <v>23</v>
      </c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5"/>
      <c r="EE4" s="53" t="s">
        <v>24</v>
      </c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5"/>
      <c r="ET4" s="60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</row>
    <row r="5" spans="1:166" ht="12" thickBot="1">
      <c r="A5" s="67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8"/>
      <c r="AP5" s="56">
        <v>2</v>
      </c>
      <c r="AQ5" s="57"/>
      <c r="AR5" s="57"/>
      <c r="AS5" s="57"/>
      <c r="AT5" s="57"/>
      <c r="AU5" s="58"/>
      <c r="AV5" s="56">
        <v>3</v>
      </c>
      <c r="AW5" s="57"/>
      <c r="AX5" s="57"/>
      <c r="AY5" s="57"/>
      <c r="AZ5" s="57"/>
      <c r="BA5" s="57"/>
      <c r="BB5" s="57"/>
      <c r="BC5" s="57"/>
      <c r="BD5" s="57"/>
      <c r="BE5" s="61"/>
      <c r="BF5" s="61"/>
      <c r="BG5" s="61"/>
      <c r="BH5" s="61"/>
      <c r="BI5" s="61"/>
      <c r="BJ5" s="61"/>
      <c r="BK5" s="62"/>
      <c r="BL5" s="56">
        <v>4</v>
      </c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8"/>
      <c r="CF5" s="56">
        <v>5</v>
      </c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8"/>
      <c r="CW5" s="56">
        <v>6</v>
      </c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8"/>
      <c r="DN5" s="56">
        <v>7</v>
      </c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8"/>
      <c r="EE5" s="56">
        <v>8</v>
      </c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8"/>
      <c r="ET5" s="56">
        <v>9</v>
      </c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</row>
    <row r="6" spans="1:166" ht="33.75" customHeight="1">
      <c r="A6" s="218" t="s">
        <v>35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9"/>
      <c r="AP6" s="220" t="s">
        <v>41</v>
      </c>
      <c r="AQ6" s="221"/>
      <c r="AR6" s="221"/>
      <c r="AS6" s="221"/>
      <c r="AT6" s="221"/>
      <c r="AU6" s="221"/>
      <c r="AV6" s="222" t="s">
        <v>47</v>
      </c>
      <c r="AW6" s="222"/>
      <c r="AX6" s="222"/>
      <c r="AY6" s="222"/>
      <c r="AZ6" s="222"/>
      <c r="BA6" s="222"/>
      <c r="BB6" s="222"/>
      <c r="BC6" s="222"/>
      <c r="BD6" s="222"/>
      <c r="BE6" s="223"/>
      <c r="BF6" s="224"/>
      <c r="BG6" s="224"/>
      <c r="BH6" s="224"/>
      <c r="BI6" s="224"/>
      <c r="BJ6" s="224"/>
      <c r="BK6" s="225"/>
      <c r="BL6" s="226">
        <f>-'стр.2'!BC86</f>
        <v>311100</v>
      </c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88">
        <f>CF21</f>
        <v>-271720.8899999999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 t="s">
        <v>187</v>
      </c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 t="str">
        <f>DN18</f>
        <v>-</v>
      </c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88">
        <f>CF6</f>
        <v>-271720.8899999999</v>
      </c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88">
        <f>BL6-CF6</f>
        <v>582820.8899999999</v>
      </c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7"/>
    </row>
    <row r="7" spans="1:166" ht="15" customHeight="1">
      <c r="A7" s="228" t="s">
        <v>19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9"/>
      <c r="AP7" s="213" t="s">
        <v>42</v>
      </c>
      <c r="AQ7" s="195"/>
      <c r="AR7" s="195"/>
      <c r="AS7" s="195"/>
      <c r="AT7" s="195"/>
      <c r="AU7" s="196"/>
      <c r="AV7" s="194" t="s">
        <v>47</v>
      </c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6"/>
      <c r="BL7" s="203" t="s">
        <v>187</v>
      </c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5"/>
      <c r="CF7" s="203" t="s">
        <v>187</v>
      </c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5"/>
      <c r="CW7" s="203" t="s">
        <v>187</v>
      </c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5"/>
      <c r="DN7" s="203" t="s">
        <v>187</v>
      </c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5"/>
      <c r="EE7" s="203" t="s">
        <v>187</v>
      </c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5"/>
      <c r="ET7" s="203" t="s">
        <v>187</v>
      </c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36"/>
    </row>
    <row r="8" spans="1:166" ht="23.25" customHeight="1">
      <c r="A8" s="234" t="s">
        <v>76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5"/>
      <c r="AP8" s="82"/>
      <c r="AQ8" s="83"/>
      <c r="AR8" s="83"/>
      <c r="AS8" s="83"/>
      <c r="AT8" s="83"/>
      <c r="AU8" s="214"/>
      <c r="AV8" s="215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214"/>
      <c r="BL8" s="206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8"/>
      <c r="CF8" s="206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8"/>
      <c r="CW8" s="206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8"/>
      <c r="DN8" s="206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8"/>
      <c r="EE8" s="206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8"/>
      <c r="ET8" s="206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16"/>
    </row>
    <row r="9" spans="1:166" ht="15" customHeight="1">
      <c r="A9" s="209" t="s">
        <v>43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10"/>
      <c r="AP9" s="213" t="s">
        <v>42</v>
      </c>
      <c r="AQ9" s="195"/>
      <c r="AR9" s="195"/>
      <c r="AS9" s="195"/>
      <c r="AT9" s="195"/>
      <c r="AU9" s="196"/>
      <c r="AV9" s="194" t="s">
        <v>262</v>
      </c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6"/>
      <c r="BL9" s="203" t="s">
        <v>187</v>
      </c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5"/>
      <c r="CF9" s="203" t="s">
        <v>187</v>
      </c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5"/>
      <c r="CW9" s="203" t="s">
        <v>187</v>
      </c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5"/>
      <c r="DN9" s="203" t="s">
        <v>187</v>
      </c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5"/>
      <c r="EE9" s="203" t="s">
        <v>187</v>
      </c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5"/>
      <c r="ET9" s="203" t="s">
        <v>187</v>
      </c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36"/>
    </row>
    <row r="10" spans="1:166" ht="23.25" customHeight="1">
      <c r="A10" s="211" t="s">
        <v>261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82"/>
      <c r="AQ10" s="83"/>
      <c r="AR10" s="83"/>
      <c r="AS10" s="83"/>
      <c r="AT10" s="83"/>
      <c r="AU10" s="214"/>
      <c r="AV10" s="215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214"/>
      <c r="BL10" s="206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8"/>
      <c r="CF10" s="206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8"/>
      <c r="CW10" s="206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8"/>
      <c r="DN10" s="206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8"/>
      <c r="EE10" s="206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8"/>
      <c r="ET10" s="206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16"/>
    </row>
    <row r="11" spans="1:166" ht="22.5" customHeight="1">
      <c r="A11" s="211" t="s">
        <v>260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87" t="s">
        <v>42</v>
      </c>
      <c r="AQ11" s="23"/>
      <c r="AR11" s="23"/>
      <c r="AS11" s="23"/>
      <c r="AT11" s="23"/>
      <c r="AU11" s="23"/>
      <c r="AV11" s="23" t="s">
        <v>263</v>
      </c>
      <c r="AW11" s="23"/>
      <c r="AX11" s="23"/>
      <c r="AY11" s="23"/>
      <c r="AZ11" s="23"/>
      <c r="BA11" s="23"/>
      <c r="BB11" s="23"/>
      <c r="BC11" s="23"/>
      <c r="BD11" s="23"/>
      <c r="BE11" s="24"/>
      <c r="BF11" s="25"/>
      <c r="BG11" s="25"/>
      <c r="BH11" s="25"/>
      <c r="BI11" s="25"/>
      <c r="BJ11" s="25"/>
      <c r="BK11" s="26"/>
      <c r="BL11" s="237" t="s">
        <v>187</v>
      </c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 t="s">
        <v>187</v>
      </c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 t="s">
        <v>187</v>
      </c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 t="s">
        <v>187</v>
      </c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 t="str">
        <f>CF11</f>
        <v>-</v>
      </c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 t="s">
        <v>187</v>
      </c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8"/>
    </row>
    <row r="12" spans="1:166" ht="1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7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25"/>
      <c r="BG12" s="25"/>
      <c r="BH12" s="25"/>
      <c r="BI12" s="25"/>
      <c r="BJ12" s="25"/>
      <c r="BK12" s="26"/>
      <c r="BL12" s="237" t="s">
        <v>187</v>
      </c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 t="s">
        <v>187</v>
      </c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 t="s">
        <v>187</v>
      </c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 t="s">
        <v>187</v>
      </c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 t="s">
        <v>187</v>
      </c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 t="s">
        <v>187</v>
      </c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8"/>
    </row>
    <row r="13" spans="1:166" ht="1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7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4"/>
      <c r="BF13" s="25"/>
      <c r="BG13" s="25"/>
      <c r="BH13" s="25"/>
      <c r="BI13" s="25"/>
      <c r="BJ13" s="25"/>
      <c r="BK13" s="26"/>
      <c r="BL13" s="237" t="s">
        <v>187</v>
      </c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 t="s">
        <v>187</v>
      </c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 t="s">
        <v>187</v>
      </c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 t="s">
        <v>187</v>
      </c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 t="s">
        <v>187</v>
      </c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 t="s">
        <v>187</v>
      </c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8"/>
    </row>
    <row r="14" spans="1:166" ht="15" customHeight="1">
      <c r="A14" s="86" t="s">
        <v>71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7" t="s">
        <v>44</v>
      </c>
      <c r="AQ14" s="23"/>
      <c r="AR14" s="23"/>
      <c r="AS14" s="23"/>
      <c r="AT14" s="23"/>
      <c r="AU14" s="23"/>
      <c r="AV14" s="23" t="s">
        <v>47</v>
      </c>
      <c r="AW14" s="23"/>
      <c r="AX14" s="23"/>
      <c r="AY14" s="23"/>
      <c r="AZ14" s="23"/>
      <c r="BA14" s="23"/>
      <c r="BB14" s="23"/>
      <c r="BC14" s="23"/>
      <c r="BD14" s="23"/>
      <c r="BE14" s="24"/>
      <c r="BF14" s="25"/>
      <c r="BG14" s="25"/>
      <c r="BH14" s="25"/>
      <c r="BI14" s="25"/>
      <c r="BJ14" s="25"/>
      <c r="BK14" s="26"/>
      <c r="BL14" s="237" t="s">
        <v>187</v>
      </c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 t="s">
        <v>187</v>
      </c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 t="s">
        <v>187</v>
      </c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 t="s">
        <v>187</v>
      </c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 t="s">
        <v>187</v>
      </c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 t="s">
        <v>187</v>
      </c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8"/>
    </row>
    <row r="15" spans="1:166" ht="15" customHeight="1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10"/>
      <c r="AP15" s="213"/>
      <c r="AQ15" s="195"/>
      <c r="AR15" s="195"/>
      <c r="AS15" s="195"/>
      <c r="AT15" s="195"/>
      <c r="AU15" s="196"/>
      <c r="AV15" s="194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6"/>
      <c r="BL15" s="203" t="s">
        <v>187</v>
      </c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5"/>
      <c r="CF15" s="203" t="s">
        <v>187</v>
      </c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5"/>
      <c r="CW15" s="203" t="s">
        <v>187</v>
      </c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  <c r="DN15" s="203" t="s">
        <v>187</v>
      </c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5"/>
      <c r="EE15" s="203" t="s">
        <v>187</v>
      </c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5"/>
      <c r="ET15" s="203" t="s">
        <v>187</v>
      </c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36"/>
    </row>
    <row r="16" spans="1:166" ht="15" customHeight="1">
      <c r="A16" s="212" t="s">
        <v>135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82"/>
      <c r="AQ16" s="83"/>
      <c r="AR16" s="83"/>
      <c r="AS16" s="83"/>
      <c r="AT16" s="83"/>
      <c r="AU16" s="214"/>
      <c r="AV16" s="215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214"/>
      <c r="BL16" s="206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8"/>
      <c r="CF16" s="206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8"/>
      <c r="CW16" s="206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8"/>
      <c r="DN16" s="206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8"/>
      <c r="EE16" s="206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8"/>
      <c r="ET16" s="206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16"/>
    </row>
    <row r="17" spans="1:166" ht="1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7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4"/>
      <c r="BF17" s="25"/>
      <c r="BG17" s="25"/>
      <c r="BH17" s="25"/>
      <c r="BI17" s="25"/>
      <c r="BJ17" s="25"/>
      <c r="BK17" s="26"/>
      <c r="BL17" s="237" t="s">
        <v>187</v>
      </c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 t="s">
        <v>187</v>
      </c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 t="s">
        <v>187</v>
      </c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 t="s">
        <v>187</v>
      </c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 t="s">
        <v>187</v>
      </c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 t="s">
        <v>187</v>
      </c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8"/>
    </row>
    <row r="18" spans="1:166" ht="15.75" customHeight="1">
      <c r="A18" s="86" t="s">
        <v>46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7" t="s">
        <v>45</v>
      </c>
      <c r="AQ18" s="23"/>
      <c r="AR18" s="23"/>
      <c r="AS18" s="23"/>
      <c r="AT18" s="23"/>
      <c r="AU18" s="23"/>
      <c r="AV18" s="23" t="s">
        <v>179</v>
      </c>
      <c r="AW18" s="23"/>
      <c r="AX18" s="23"/>
      <c r="AY18" s="23"/>
      <c r="AZ18" s="23"/>
      <c r="BA18" s="23"/>
      <c r="BB18" s="23"/>
      <c r="BC18" s="23"/>
      <c r="BD18" s="23"/>
      <c r="BE18" s="24"/>
      <c r="BF18" s="25"/>
      <c r="BG18" s="25"/>
      <c r="BH18" s="25"/>
      <c r="BI18" s="25"/>
      <c r="BJ18" s="25"/>
      <c r="BK18" s="26"/>
      <c r="BL18" s="237">
        <f>BL19+BL20</f>
        <v>311100</v>
      </c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 t="s">
        <v>47</v>
      </c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 t="s">
        <v>187</v>
      </c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 t="s">
        <v>187</v>
      </c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32" t="s">
        <v>187</v>
      </c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 t="s">
        <v>187</v>
      </c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8"/>
    </row>
    <row r="19" spans="1:166" ht="15.75" customHeight="1">
      <c r="A19" s="86" t="s">
        <v>48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7" t="s">
        <v>49</v>
      </c>
      <c r="AQ19" s="23"/>
      <c r="AR19" s="23"/>
      <c r="AS19" s="23"/>
      <c r="AT19" s="23"/>
      <c r="AU19" s="23"/>
      <c r="AV19" s="23" t="s">
        <v>178</v>
      </c>
      <c r="AW19" s="23"/>
      <c r="AX19" s="23"/>
      <c r="AY19" s="23"/>
      <c r="AZ19" s="23"/>
      <c r="BA19" s="23"/>
      <c r="BB19" s="23"/>
      <c r="BC19" s="23"/>
      <c r="BD19" s="23"/>
      <c r="BE19" s="24"/>
      <c r="BF19" s="25"/>
      <c r="BG19" s="25"/>
      <c r="BH19" s="25"/>
      <c r="BI19" s="25"/>
      <c r="BJ19" s="25"/>
      <c r="BK19" s="26"/>
      <c r="BL19" s="241">
        <f>-'стр.1'!BJ13</f>
        <v>-6626400</v>
      </c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 t="s">
        <v>47</v>
      </c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 t="s">
        <v>187</v>
      </c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42" t="s">
        <v>187</v>
      </c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4"/>
      <c r="EE19" s="237" t="s">
        <v>187</v>
      </c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 t="s">
        <v>47</v>
      </c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8"/>
    </row>
    <row r="20" spans="1:166" ht="15.75" customHeight="1">
      <c r="A20" s="86" t="s">
        <v>50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7" t="s">
        <v>51</v>
      </c>
      <c r="AQ20" s="23"/>
      <c r="AR20" s="23"/>
      <c r="AS20" s="23"/>
      <c r="AT20" s="23"/>
      <c r="AU20" s="23"/>
      <c r="AV20" s="23" t="s">
        <v>180</v>
      </c>
      <c r="AW20" s="23"/>
      <c r="AX20" s="23"/>
      <c r="AY20" s="23"/>
      <c r="AZ20" s="23"/>
      <c r="BA20" s="23"/>
      <c r="BB20" s="23"/>
      <c r="BC20" s="23"/>
      <c r="BD20" s="23"/>
      <c r="BE20" s="24"/>
      <c r="BF20" s="25"/>
      <c r="BG20" s="25"/>
      <c r="BH20" s="25"/>
      <c r="BI20" s="25"/>
      <c r="BJ20" s="25"/>
      <c r="BK20" s="26"/>
      <c r="BL20" s="241">
        <f>'стр.2'!BC6</f>
        <v>6937500</v>
      </c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37" t="s">
        <v>47</v>
      </c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 t="s">
        <v>187</v>
      </c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 t="s">
        <v>187</v>
      </c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 t="s">
        <v>187</v>
      </c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 t="s">
        <v>47</v>
      </c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8"/>
    </row>
    <row r="21" spans="1:166" ht="22.5" customHeight="1">
      <c r="A21" s="154" t="s">
        <v>67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 t="s">
        <v>52</v>
      </c>
      <c r="AQ21" s="23"/>
      <c r="AR21" s="23"/>
      <c r="AS21" s="23"/>
      <c r="AT21" s="23"/>
      <c r="AU21" s="23"/>
      <c r="AV21" s="23" t="s">
        <v>47</v>
      </c>
      <c r="AW21" s="23"/>
      <c r="AX21" s="23"/>
      <c r="AY21" s="23"/>
      <c r="AZ21" s="23"/>
      <c r="BA21" s="23"/>
      <c r="BB21" s="23"/>
      <c r="BC21" s="23"/>
      <c r="BD21" s="23"/>
      <c r="BE21" s="24"/>
      <c r="BF21" s="25"/>
      <c r="BG21" s="25"/>
      <c r="BH21" s="25"/>
      <c r="BI21" s="25"/>
      <c r="BJ21" s="25"/>
      <c r="BK21" s="26"/>
      <c r="BL21" s="237" t="s">
        <v>187</v>
      </c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32">
        <f>CF22</f>
        <v>-271720.8899999999</v>
      </c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 t="s">
        <v>187</v>
      </c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 t="s">
        <v>187</v>
      </c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32">
        <f>EE22</f>
        <v>-271720.8899999999</v>
      </c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 t="s">
        <v>47</v>
      </c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8"/>
    </row>
    <row r="22" spans="1:166" ht="33" customHeight="1">
      <c r="A22" s="211" t="s">
        <v>72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7"/>
      <c r="AP22" s="82" t="s">
        <v>58</v>
      </c>
      <c r="AQ22" s="83"/>
      <c r="AR22" s="83"/>
      <c r="AS22" s="83"/>
      <c r="AT22" s="83"/>
      <c r="AU22" s="214"/>
      <c r="AV22" s="215" t="s">
        <v>47</v>
      </c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214"/>
      <c r="BL22" s="206" t="s">
        <v>47</v>
      </c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8"/>
      <c r="CF22" s="200">
        <f>CF25+CF23</f>
        <v>-271720.8899999999</v>
      </c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8"/>
      <c r="CW22" s="206" t="s">
        <v>187</v>
      </c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8"/>
      <c r="DN22" s="206" t="s">
        <v>47</v>
      </c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8"/>
      <c r="EE22" s="200">
        <f>CF22</f>
        <v>-271720.8899999999</v>
      </c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8"/>
      <c r="ET22" s="206" t="s">
        <v>47</v>
      </c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16"/>
    </row>
    <row r="23" spans="1:166" ht="15" customHeight="1">
      <c r="A23" s="209" t="s">
        <v>43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10"/>
      <c r="AP23" s="213" t="s">
        <v>53</v>
      </c>
      <c r="AQ23" s="195"/>
      <c r="AR23" s="195"/>
      <c r="AS23" s="195"/>
      <c r="AT23" s="195"/>
      <c r="AU23" s="196"/>
      <c r="AV23" s="194" t="s">
        <v>47</v>
      </c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6"/>
      <c r="BL23" s="203" t="s">
        <v>47</v>
      </c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5"/>
      <c r="CF23" s="197">
        <v>-1504758.46</v>
      </c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9"/>
      <c r="CW23" s="203" t="s">
        <v>187</v>
      </c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5"/>
      <c r="DN23" s="203" t="s">
        <v>47</v>
      </c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5"/>
      <c r="EE23" s="197">
        <f>CF23</f>
        <v>-1504758.46</v>
      </c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5"/>
      <c r="ET23" s="203" t="s">
        <v>47</v>
      </c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36"/>
    </row>
    <row r="24" spans="1:166" ht="22.5" customHeight="1">
      <c r="A24" s="211" t="s">
        <v>74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82"/>
      <c r="AQ24" s="83"/>
      <c r="AR24" s="83"/>
      <c r="AS24" s="83"/>
      <c r="AT24" s="83"/>
      <c r="AU24" s="214"/>
      <c r="AV24" s="215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214"/>
      <c r="BL24" s="206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8"/>
      <c r="CF24" s="200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2"/>
      <c r="CW24" s="206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8"/>
      <c r="DN24" s="206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8"/>
      <c r="EE24" s="206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8"/>
      <c r="ET24" s="206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16"/>
    </row>
    <row r="25" spans="1:166" ht="24" customHeight="1" thickBot="1">
      <c r="A25" s="154" t="s">
        <v>73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112"/>
      <c r="AP25" s="113" t="s">
        <v>54</v>
      </c>
      <c r="AQ25" s="114"/>
      <c r="AR25" s="114"/>
      <c r="AS25" s="114"/>
      <c r="AT25" s="114"/>
      <c r="AU25" s="114"/>
      <c r="AV25" s="114" t="s">
        <v>47</v>
      </c>
      <c r="AW25" s="114"/>
      <c r="AX25" s="114"/>
      <c r="AY25" s="114"/>
      <c r="AZ25" s="114"/>
      <c r="BA25" s="114"/>
      <c r="BB25" s="114"/>
      <c r="BC25" s="114"/>
      <c r="BD25" s="114"/>
      <c r="BE25" s="230"/>
      <c r="BF25" s="231"/>
      <c r="BG25" s="231"/>
      <c r="BH25" s="231"/>
      <c r="BI25" s="231"/>
      <c r="BJ25" s="231"/>
      <c r="BK25" s="232"/>
      <c r="BL25" s="233" t="s">
        <v>47</v>
      </c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135">
        <v>1233037.57</v>
      </c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233" t="s">
        <v>187</v>
      </c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 t="s">
        <v>47</v>
      </c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135">
        <f>CF25</f>
        <v>1233037.57</v>
      </c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 t="s">
        <v>47</v>
      </c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59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79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49" t="s">
        <v>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  <c r="AP28" s="59" t="s">
        <v>20</v>
      </c>
      <c r="AQ28" s="49"/>
      <c r="AR28" s="49"/>
      <c r="AS28" s="49"/>
      <c r="AT28" s="49"/>
      <c r="AU28" s="50"/>
      <c r="AV28" s="59" t="s">
        <v>32</v>
      </c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50"/>
      <c r="BL28" s="59" t="s">
        <v>63</v>
      </c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3" t="s">
        <v>21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5"/>
      <c r="ET28" s="59" t="s">
        <v>26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</row>
    <row r="29" spans="1:166" ht="45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2"/>
      <c r="AP29" s="60"/>
      <c r="AQ29" s="51"/>
      <c r="AR29" s="51"/>
      <c r="AS29" s="51"/>
      <c r="AT29" s="51"/>
      <c r="AU29" s="52"/>
      <c r="AV29" s="60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6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2"/>
      <c r="CF29" s="54" t="s">
        <v>65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5"/>
      <c r="CW29" s="53" t="s">
        <v>22</v>
      </c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5"/>
      <c r="DN29" s="53" t="s">
        <v>23</v>
      </c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5"/>
      <c r="EE29" s="53" t="s">
        <v>24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5"/>
      <c r="ET29" s="60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</row>
    <row r="30" spans="1:166" ht="12" thickBot="1">
      <c r="A30" s="67">
        <v>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8"/>
      <c r="AP30" s="56">
        <v>2</v>
      </c>
      <c r="AQ30" s="57"/>
      <c r="AR30" s="57"/>
      <c r="AS30" s="57"/>
      <c r="AT30" s="57"/>
      <c r="AU30" s="58"/>
      <c r="AV30" s="56">
        <v>3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8"/>
      <c r="BL30" s="56">
        <v>4</v>
      </c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8"/>
      <c r="CF30" s="56">
        <v>5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8"/>
      <c r="CW30" s="56">
        <v>6</v>
      </c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8"/>
      <c r="DN30" s="56">
        <v>7</v>
      </c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8"/>
      <c r="EE30" s="56">
        <v>8</v>
      </c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8"/>
      <c r="ET30" s="56">
        <v>9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</row>
    <row r="31" spans="1:166" ht="22.5" customHeight="1">
      <c r="A31" s="154" t="s">
        <v>68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253" t="s">
        <v>55</v>
      </c>
      <c r="AQ31" s="222"/>
      <c r="AR31" s="222"/>
      <c r="AS31" s="222"/>
      <c r="AT31" s="222"/>
      <c r="AU31" s="222"/>
      <c r="AV31" s="222" t="s">
        <v>47</v>
      </c>
      <c r="AW31" s="222"/>
      <c r="AX31" s="222"/>
      <c r="AY31" s="222"/>
      <c r="AZ31" s="222"/>
      <c r="BA31" s="222"/>
      <c r="BB31" s="222"/>
      <c r="BC31" s="222"/>
      <c r="BD31" s="222"/>
      <c r="BE31" s="223"/>
      <c r="BF31" s="224"/>
      <c r="BG31" s="224"/>
      <c r="BH31" s="224"/>
      <c r="BI31" s="224"/>
      <c r="BJ31" s="224"/>
      <c r="BK31" s="225"/>
      <c r="BL31" s="239" t="s">
        <v>47</v>
      </c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 t="s">
        <v>47</v>
      </c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 t="s">
        <v>187</v>
      </c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 t="s">
        <v>187</v>
      </c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 t="s">
        <v>187</v>
      </c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 t="s">
        <v>47</v>
      </c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40"/>
    </row>
    <row r="32" spans="1:166" ht="11.25">
      <c r="A32" s="228" t="s">
        <v>19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9"/>
      <c r="AP32" s="213" t="s">
        <v>56</v>
      </c>
      <c r="AQ32" s="195"/>
      <c r="AR32" s="195"/>
      <c r="AS32" s="195"/>
      <c r="AT32" s="195"/>
      <c r="AU32" s="196"/>
      <c r="AV32" s="194" t="s">
        <v>47</v>
      </c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248" t="s">
        <v>47</v>
      </c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50"/>
      <c r="CF32" s="248" t="s">
        <v>47</v>
      </c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50"/>
      <c r="CW32" s="248" t="s">
        <v>187</v>
      </c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50"/>
      <c r="DN32" s="248" t="s">
        <v>187</v>
      </c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50"/>
      <c r="EE32" s="248" t="s">
        <v>187</v>
      </c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50"/>
      <c r="ET32" s="248" t="s">
        <v>47</v>
      </c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61"/>
    </row>
    <row r="33" spans="1:166" ht="22.5" customHeight="1">
      <c r="A33" s="234" t="s">
        <v>69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5"/>
      <c r="AP33" s="82"/>
      <c r="AQ33" s="83"/>
      <c r="AR33" s="83"/>
      <c r="AS33" s="83"/>
      <c r="AT33" s="83"/>
      <c r="AU33" s="214"/>
      <c r="AV33" s="215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214"/>
      <c r="BL33" s="251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252"/>
      <c r="CF33" s="251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252"/>
      <c r="CW33" s="251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252"/>
      <c r="DN33" s="251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252"/>
      <c r="EE33" s="251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252"/>
      <c r="ET33" s="251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262"/>
    </row>
    <row r="34" spans="1:166" ht="22.5" customHeight="1">
      <c r="A34" s="254" t="s">
        <v>70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192" t="s">
        <v>57</v>
      </c>
      <c r="AQ34" s="193"/>
      <c r="AR34" s="193"/>
      <c r="AS34" s="193"/>
      <c r="AT34" s="193"/>
      <c r="AU34" s="193"/>
      <c r="AV34" s="193" t="s">
        <v>47</v>
      </c>
      <c r="AW34" s="193"/>
      <c r="AX34" s="193"/>
      <c r="AY34" s="193"/>
      <c r="AZ34" s="193"/>
      <c r="BA34" s="193"/>
      <c r="BB34" s="193"/>
      <c r="BC34" s="193"/>
      <c r="BD34" s="193"/>
      <c r="BE34" s="194"/>
      <c r="BF34" s="195"/>
      <c r="BG34" s="195"/>
      <c r="BH34" s="195"/>
      <c r="BI34" s="195"/>
      <c r="BJ34" s="195"/>
      <c r="BK34" s="196"/>
      <c r="BL34" s="190" t="s">
        <v>47</v>
      </c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 t="s">
        <v>47</v>
      </c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 t="s">
        <v>187</v>
      </c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 t="s">
        <v>187</v>
      </c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 t="s">
        <v>187</v>
      </c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 t="s">
        <v>47</v>
      </c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1"/>
    </row>
    <row r="35" spans="1:166" ht="1.5" customHeight="1" thickBot="1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63"/>
      <c r="AQ35" s="264"/>
      <c r="AR35" s="264"/>
      <c r="AS35" s="264"/>
      <c r="AT35" s="264"/>
      <c r="AU35" s="264"/>
      <c r="AV35" s="265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45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5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7"/>
      <c r="CW35" s="245" t="s">
        <v>187</v>
      </c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5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5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7"/>
      <c r="ET35" s="245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60"/>
    </row>
    <row r="36" ht="21.75" customHeight="1"/>
    <row r="37" spans="1:149" ht="11.25">
      <c r="A37" s="1" t="s">
        <v>9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H37" s="256" t="s">
        <v>175</v>
      </c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CF37" s="1" t="s">
        <v>33</v>
      </c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57" t="s">
        <v>11</v>
      </c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H38" s="257" t="s">
        <v>12</v>
      </c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CF38" s="1" t="s">
        <v>34</v>
      </c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S38" s="256" t="s">
        <v>176</v>
      </c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</row>
    <row r="39" spans="107:149" ht="21.75" customHeight="1">
      <c r="DC39" s="257" t="s">
        <v>11</v>
      </c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3"/>
      <c r="DR39" s="3"/>
      <c r="DS39" s="257" t="s">
        <v>12</v>
      </c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</row>
    <row r="40" spans="1:60" ht="11.25">
      <c r="A40" s="1" t="s">
        <v>10</v>
      </c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H40" s="256" t="s">
        <v>177</v>
      </c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</row>
    <row r="41" spans="18:166" ht="11.25">
      <c r="R41" s="257" t="s">
        <v>11</v>
      </c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3"/>
      <c r="AG41" s="3"/>
      <c r="AH41" s="257" t="s">
        <v>12</v>
      </c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65" t="s">
        <v>13</v>
      </c>
      <c r="B43" s="65"/>
      <c r="C43" s="83" t="s">
        <v>279</v>
      </c>
      <c r="D43" s="83"/>
      <c r="E43" s="83"/>
      <c r="F43" s="1" t="s">
        <v>13</v>
      </c>
      <c r="I43" s="258" t="s">
        <v>283</v>
      </c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65">
        <v>201</v>
      </c>
      <c r="Z43" s="65"/>
      <c r="AA43" s="65"/>
      <c r="AB43" s="65"/>
      <c r="AC43" s="65"/>
      <c r="AD43" s="70">
        <v>3</v>
      </c>
      <c r="AE43" s="70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32:AO32"/>
    <mergeCell ref="AP32:AU33"/>
    <mergeCell ref="AV32:BK33"/>
    <mergeCell ref="BL32:CE33"/>
    <mergeCell ref="A33:AO33"/>
    <mergeCell ref="A28:AO29"/>
    <mergeCell ref="AP28:AU29"/>
    <mergeCell ref="AV28:BK29"/>
    <mergeCell ref="BL28:CE29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DS39:ES39"/>
    <mergeCell ref="N37:AE37"/>
    <mergeCell ref="AH37:BH37"/>
    <mergeCell ref="N38:AE38"/>
    <mergeCell ref="AH38:BH38"/>
    <mergeCell ref="DC38:DP38"/>
    <mergeCell ref="DS38:ES38"/>
    <mergeCell ref="A43:B43"/>
    <mergeCell ref="C43:E43"/>
    <mergeCell ref="I43:X43"/>
    <mergeCell ref="Y43:AC43"/>
    <mergeCell ref="AD43:AE43"/>
    <mergeCell ref="R40:AE40"/>
    <mergeCell ref="AH40:BH40"/>
    <mergeCell ref="DC39:DP39"/>
    <mergeCell ref="R41:AE41"/>
    <mergeCell ref="AH41:BH41"/>
    <mergeCell ref="EE35:ES35"/>
    <mergeCell ref="EE32:ES33"/>
    <mergeCell ref="DN35:ED35"/>
    <mergeCell ref="A30:AO30"/>
    <mergeCell ref="A31:AO31"/>
    <mergeCell ref="AP31:AU31"/>
    <mergeCell ref="AV31:BK31"/>
    <mergeCell ref="AP30:AU30"/>
    <mergeCell ref="AV30:BK30"/>
    <mergeCell ref="A34:AO34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ET11:FJ11"/>
    <mergeCell ref="CF13:CV13"/>
    <mergeCell ref="CW13:DM13"/>
    <mergeCell ref="DN13:ED13"/>
    <mergeCell ref="EE13:ES13"/>
    <mergeCell ref="ET13:FJ13"/>
    <mergeCell ref="EE11:ES11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A25:AO25"/>
    <mergeCell ref="AP25:AU25"/>
    <mergeCell ref="AV25:BK25"/>
    <mergeCell ref="BL25:CE25"/>
    <mergeCell ref="CF25:CV25"/>
    <mergeCell ref="CW25:DM25"/>
    <mergeCell ref="DN25:ED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CF34:CV34"/>
    <mergeCell ref="CW34:DM34"/>
    <mergeCell ref="DN34:ED34"/>
    <mergeCell ref="EE34:ES34"/>
    <mergeCell ref="ET34:FJ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Loner-XP</cp:lastModifiedBy>
  <cp:lastPrinted>2013-04-02T09:53:12Z</cp:lastPrinted>
  <dcterms:created xsi:type="dcterms:W3CDTF">2005-02-01T12:32:18Z</dcterms:created>
  <dcterms:modified xsi:type="dcterms:W3CDTF">2013-04-04T11:34:17Z</dcterms:modified>
  <cp:category/>
  <cp:version/>
  <cp:contentType/>
  <cp:contentStatus/>
</cp:coreProperties>
</file>